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hared documents\COUNCIL\Attendance Registers\"/>
    </mc:Choice>
  </mc:AlternateContent>
  <xr:revisionPtr revIDLastSave="0" documentId="13_ncr:1_{890F2759-F689-4FDD-B727-2361D72BE23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ll meetings" sheetId="2" r:id="rId1"/>
    <sheet name="How travelled" sheetId="5" r:id="rId2"/>
    <sheet name="Sheet1" sheetId="3" state="hidden" r:id="rId3"/>
  </sheets>
  <definedNames>
    <definedName name="_xlnm.Print_Area" localSheetId="2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" i="2" l="1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5" i="2"/>
  <c r="Q4" i="2"/>
  <c r="P9" i="2"/>
  <c r="P4" i="2"/>
  <c r="P5" i="2"/>
  <c r="R10" i="2" a="1"/>
  <c r="R21" i="2" a="1"/>
  <c r="R17" i="2" a="1"/>
  <c r="R11" i="2" a="1"/>
  <c r="R4" i="2" a="1"/>
  <c r="R9" i="2" a="1"/>
  <c r="R15" i="2" a="1"/>
  <c r="R20" i="2" a="1"/>
  <c r="R14" i="2" a="1"/>
  <c r="R18" i="2" a="1"/>
  <c r="R7" i="2" a="1"/>
  <c r="R13" i="2" a="1"/>
  <c r="R8" i="2" a="1"/>
  <c r="R12" i="2" a="1"/>
  <c r="R19" i="2" a="1"/>
  <c r="R6" i="2" a="1"/>
  <c r="R5" i="2" a="1"/>
  <c r="R16" i="2" a="1"/>
  <c r="R6" i="2" l="1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5" i="2"/>
  <c r="R4" i="2"/>
  <c r="P6" i="2"/>
  <c r="T4" i="2" l="1"/>
  <c r="S4" i="2"/>
  <c r="S5" i="2"/>
  <c r="T5" i="2"/>
  <c r="T6" i="2"/>
  <c r="P7" i="2"/>
  <c r="S6" i="2" l="1"/>
  <c r="S7" i="2"/>
  <c r="P8" i="2"/>
  <c r="T7" i="2" l="1"/>
  <c r="S8" i="2"/>
  <c r="T8" i="2" l="1"/>
  <c r="S9" i="2"/>
  <c r="P10" i="2"/>
  <c r="T9" i="2" l="1"/>
  <c r="S10" i="2"/>
  <c r="P11" i="2"/>
  <c r="T10" i="2" l="1"/>
  <c r="S11" i="2"/>
  <c r="P12" i="2"/>
  <c r="T11" i="2" l="1"/>
  <c r="S12" i="2"/>
  <c r="P13" i="2"/>
  <c r="T12" i="2" l="1"/>
  <c r="S13" i="2"/>
  <c r="P14" i="2"/>
  <c r="T13" i="2" l="1"/>
  <c r="S14" i="2"/>
  <c r="P15" i="2"/>
  <c r="T14" i="2" l="1"/>
  <c r="S15" i="2"/>
  <c r="P16" i="2"/>
  <c r="T15" i="2" l="1"/>
  <c r="T16" i="2"/>
  <c r="P17" i="2"/>
  <c r="S16" i="2" l="1"/>
  <c r="S17" i="2"/>
  <c r="P18" i="2"/>
  <c r="T17" i="2" l="1"/>
  <c r="S18" i="2"/>
  <c r="P19" i="2"/>
  <c r="T18" i="2" l="1"/>
  <c r="S19" i="2"/>
  <c r="P20" i="2"/>
  <c r="T19" i="2" l="1"/>
  <c r="S20" i="2"/>
  <c r="P21" i="2"/>
  <c r="T20" i="2" l="1"/>
  <c r="S21" i="2"/>
  <c r="T2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<sst xmlns="http://schemas.openxmlformats.org/spreadsheetml/2006/main" count="674" uniqueCount="69">
  <si>
    <t>FULL COUNCIL</t>
  </si>
  <si>
    <t>COUNCILLORS</t>
  </si>
  <si>
    <t>ARRICK J</t>
  </si>
  <si>
    <t>BARTON N</t>
  </si>
  <si>
    <t>DEAR S</t>
  </si>
  <si>
    <t>HEWETT B</t>
  </si>
  <si>
    <t>ODELL M</t>
  </si>
  <si>
    <t>ROUND D</t>
  </si>
  <si>
    <t>AMENITIES</t>
  </si>
  <si>
    <t>blank= Not member of Committee</t>
  </si>
  <si>
    <r>
      <rPr>
        <b/>
        <sz val="11"/>
        <color rgb="FFFF0000"/>
        <rFont val="Calibri"/>
        <family val="2"/>
        <scheme val="minor"/>
      </rPr>
      <t>N</t>
    </r>
    <r>
      <rPr>
        <sz val="11"/>
        <color rgb="FFFF0000"/>
        <rFont val="Calibri"/>
        <family val="2"/>
        <scheme val="minor"/>
      </rPr>
      <t>=</t>
    </r>
    <r>
      <rPr>
        <sz val="11"/>
        <color theme="1"/>
        <rFont val="Calibri"/>
        <family val="2"/>
        <scheme val="minor"/>
      </rPr>
      <t xml:space="preserve"> Did not attend (no apology)</t>
    </r>
  </si>
  <si>
    <r>
      <rPr>
        <b/>
        <sz val="11"/>
        <color rgb="FF0070C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=Did not attend (apology)</t>
    </r>
  </si>
  <si>
    <r>
      <rPr>
        <b/>
        <sz val="11"/>
        <color rgb="FF00B05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=Attended</t>
    </r>
  </si>
  <si>
    <t>GRANTS</t>
  </si>
  <si>
    <t>STAFFING</t>
  </si>
  <si>
    <t>PLANNING</t>
  </si>
  <si>
    <t>% attended</t>
  </si>
  <si>
    <t>Expected to attend</t>
  </si>
  <si>
    <t>Councillor</t>
  </si>
  <si>
    <t>Attended</t>
  </si>
  <si>
    <t>Didn't attend</t>
  </si>
  <si>
    <t>COLE I</t>
  </si>
  <si>
    <t>DAVIDSON J</t>
  </si>
  <si>
    <t>DULLAWAY D</t>
  </si>
  <si>
    <t>ELLIS K</t>
  </si>
  <si>
    <t>KEEN J</t>
  </si>
  <si>
    <t>LLOYD G</t>
  </si>
  <si>
    <t>MATTHES C</t>
  </si>
  <si>
    <t>NICHOLSON P</t>
  </si>
  <si>
    <t>ROBINI J</t>
  </si>
  <si>
    <t>WELDON T</t>
  </si>
  <si>
    <t>WHITBY G</t>
  </si>
  <si>
    <t>F&amp;G</t>
  </si>
  <si>
    <t>ATTENDANCE STATISTICS (surname)</t>
  </si>
  <si>
    <t>CBEC</t>
  </si>
  <si>
    <t>INFRASTRUCTURE AND CIL</t>
  </si>
  <si>
    <r>
      <rPr>
        <b/>
        <sz val="11"/>
        <color theme="4" tint="0.39997558519241921"/>
        <rFont val="Calibri"/>
        <family val="2"/>
        <scheme val="minor"/>
      </rPr>
      <t>A</t>
    </r>
    <r>
      <rPr>
        <sz val="11"/>
        <color theme="4" tint="0.39997558519241921"/>
        <rFont val="Calibri"/>
        <family val="2"/>
        <scheme val="minor"/>
      </rPr>
      <t>=</t>
    </r>
    <r>
      <rPr>
        <sz val="11"/>
        <rFont val="Calibri"/>
        <family val="2"/>
        <scheme val="minor"/>
      </rPr>
      <t>Did not attend (apology)</t>
    </r>
  </si>
  <si>
    <t>Walk</t>
  </si>
  <si>
    <t>Car</t>
  </si>
  <si>
    <t>Not present</t>
  </si>
  <si>
    <t>Car Share</t>
  </si>
  <si>
    <t>Cycle</t>
  </si>
  <si>
    <t>Public trans</t>
  </si>
  <si>
    <t>Other</t>
  </si>
  <si>
    <t>KEY</t>
  </si>
  <si>
    <t>NB for formula to work correctly each meeting that a cllr is expected to attend must have a letter in and those they are not meant to attend remain blank</t>
  </si>
  <si>
    <t>Usual mode</t>
  </si>
  <si>
    <t>Electric car</t>
  </si>
  <si>
    <t>HASLEMERE TOWN COUNCIL COUNCILLOR ATTENDANCE AT MEETINGS 2023-2024</t>
  </si>
  <si>
    <t>ASLAM F</t>
  </si>
  <si>
    <t>BANFIELD L</t>
  </si>
  <si>
    <t>BAYLISS A</t>
  </si>
  <si>
    <t>BRIDGE T</t>
  </si>
  <si>
    <t>CARROLL B</t>
  </si>
  <si>
    <t>CARTER M</t>
  </si>
  <si>
    <t>LEACH O</t>
  </si>
  <si>
    <t>MILLER P</t>
  </si>
  <si>
    <t>WATERS C</t>
  </si>
  <si>
    <t>WEATHERBURN J</t>
  </si>
  <si>
    <t>TBC</t>
  </si>
  <si>
    <t xml:space="preserve"> </t>
  </si>
  <si>
    <t>HASLEMERE TOWN COUNCIL COUNCILLOR TRAVEL TO MEETINGS 2023-2024</t>
  </si>
  <si>
    <t>Y</t>
  </si>
  <si>
    <t>A</t>
  </si>
  <si>
    <t>N</t>
  </si>
  <si>
    <t>AUSTIN S</t>
  </si>
  <si>
    <t>If meeting is cancelled - amend formulas</t>
  </si>
  <si>
    <t>Extraordinary 
Meeting
18-Mar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</si>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</sst>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92D05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" fontId="2" fillId="0" borderId="23" xfId="0" applyNumberFormat="1" applyFont="1" applyBorder="1" applyAlignment="1">
      <alignment horizontal="left" vertical="top"/>
    </xf>
    <xf numFmtId="16" fontId="2" fillId="0" borderId="13" xfId="0" applyNumberFormat="1" applyFont="1" applyBorder="1" applyAlignment="1">
      <alignment horizontal="left" vertical="top"/>
    </xf>
    <xf numFmtId="16" fontId="2" fillId="0" borderId="6" xfId="0" applyNumberFormat="1" applyFont="1" applyBorder="1" applyAlignment="1">
      <alignment horizontal="left" vertical="top"/>
    </xf>
    <xf numFmtId="16" fontId="2" fillId="0" borderId="7" xfId="0" applyNumberFormat="1" applyFont="1" applyBorder="1" applyAlignment="1">
      <alignment horizontal="left" vertical="top"/>
    </xf>
    <xf numFmtId="1" fontId="0" fillId="2" borderId="4" xfId="0" applyNumberFormat="1" applyFill="1" applyBorder="1" applyAlignment="1">
      <alignment horizontal="left" vertical="top"/>
    </xf>
    <xf numFmtId="0" fontId="3" fillId="0" borderId="2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top"/>
    </xf>
    <xf numFmtId="0" fontId="5" fillId="3" borderId="4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3" borderId="28" xfId="0" applyFont="1" applyFill="1" applyBorder="1" applyAlignment="1">
      <alignment horizontal="left" vertical="top"/>
    </xf>
    <xf numFmtId="0" fontId="5" fillId="3" borderId="17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 wrapText="1"/>
    </xf>
    <xf numFmtId="1" fontId="0" fillId="2" borderId="5" xfId="0" applyNumberForma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16" fontId="19" fillId="0" borderId="23" xfId="0" applyNumberFormat="1" applyFont="1" applyBorder="1" applyAlignment="1">
      <alignment horizontal="left" vertical="top"/>
    </xf>
    <xf numFmtId="16" fontId="19" fillId="0" borderId="3" xfId="0" applyNumberFormat="1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19" fillId="0" borderId="3" xfId="0" applyFont="1" applyBorder="1" applyAlignment="1">
      <alignment horizontal="center" vertical="top"/>
    </xf>
    <xf numFmtId="16" fontId="19" fillId="0" borderId="30" xfId="0" applyNumberFormat="1" applyFont="1" applyBorder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20" fillId="5" borderId="30" xfId="0" applyFont="1" applyFill="1" applyBorder="1" applyAlignment="1">
      <alignment horizontal="left" vertical="top"/>
    </xf>
    <xf numFmtId="0" fontId="20" fillId="2" borderId="30" xfId="0" applyFont="1" applyFill="1" applyBorder="1" applyAlignment="1">
      <alignment horizontal="left" vertical="top"/>
    </xf>
    <xf numFmtId="0" fontId="20" fillId="8" borderId="30" xfId="0" applyFont="1" applyFill="1" applyBorder="1" applyAlignment="1">
      <alignment horizontal="left" vertical="top"/>
    </xf>
    <xf numFmtId="0" fontId="20" fillId="6" borderId="30" xfId="0" applyFont="1" applyFill="1" applyBorder="1" applyAlignment="1">
      <alignment horizontal="left" vertical="top"/>
    </xf>
    <xf numFmtId="0" fontId="20" fillId="4" borderId="30" xfId="0" applyFont="1" applyFill="1" applyBorder="1" applyAlignment="1">
      <alignment horizontal="left" vertical="top"/>
    </xf>
    <xf numFmtId="0" fontId="20" fillId="7" borderId="30" xfId="0" applyFont="1" applyFill="1" applyBorder="1" applyAlignment="1">
      <alignment horizontal="left" vertical="top"/>
    </xf>
    <xf numFmtId="0" fontId="20" fillId="9" borderId="30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0" fillId="10" borderId="5" xfId="0" applyFill="1" applyBorder="1" applyAlignment="1">
      <alignment horizontal="left" vertical="top"/>
    </xf>
    <xf numFmtId="0" fontId="0" fillId="10" borderId="4" xfId="0" applyFill="1" applyBorder="1" applyAlignment="1">
      <alignment horizontal="left" vertical="top"/>
    </xf>
    <xf numFmtId="0" fontId="20" fillId="11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/>
    </xf>
    <xf numFmtId="0" fontId="5" fillId="3" borderId="35" xfId="0" applyFont="1" applyFill="1" applyBorder="1" applyAlignment="1">
      <alignment horizontal="left" vertical="top"/>
    </xf>
    <xf numFmtId="0" fontId="11" fillId="3" borderId="21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10" fillId="0" borderId="28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center" vertical="top"/>
    </xf>
    <xf numFmtId="16" fontId="2" fillId="0" borderId="30" xfId="0" applyNumberFormat="1" applyFont="1" applyBorder="1" applyAlignment="1">
      <alignment horizontal="left" vertical="top"/>
    </xf>
    <xf numFmtId="0" fontId="10" fillId="0" borderId="3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30" xfId="0" applyFont="1" applyBorder="1" applyAlignment="1">
      <alignment horizontal="center" vertical="top"/>
    </xf>
    <xf numFmtId="0" fontId="15" fillId="0" borderId="19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16" fontId="2" fillId="0" borderId="2" xfId="0" applyNumberFormat="1" applyFont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5" fillId="12" borderId="21" xfId="0" applyFont="1" applyFill="1" applyBorder="1" applyAlignment="1">
      <alignment horizontal="left" vertical="top"/>
    </xf>
    <xf numFmtId="0" fontId="15" fillId="0" borderId="5" xfId="0" applyFont="1" applyBorder="1" applyAlignment="1">
      <alignment horizontal="left" vertical="top" wrapText="1"/>
    </xf>
    <xf numFmtId="0" fontId="10" fillId="3" borderId="28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0" fillId="3" borderId="38" xfId="0" applyFont="1" applyFill="1" applyBorder="1" applyAlignment="1">
      <alignment horizontal="left" vertical="top" wrapText="1"/>
    </xf>
    <xf numFmtId="0" fontId="12" fillId="3" borderId="36" xfId="0" applyFont="1" applyFill="1" applyBorder="1" applyAlignment="1">
      <alignment horizontal="left" vertical="top" wrapText="1"/>
    </xf>
    <xf numFmtId="0" fontId="10" fillId="3" borderId="36" xfId="0" applyFont="1" applyFill="1" applyBorder="1" applyAlignment="1">
      <alignment horizontal="left" vertical="top" wrapText="1"/>
    </xf>
    <xf numFmtId="0" fontId="15" fillId="3" borderId="36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/>
    </xf>
    <xf numFmtId="0" fontId="21" fillId="0" borderId="3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16" fontId="19" fillId="0" borderId="46" xfId="0" applyNumberFormat="1" applyFont="1" applyBorder="1" applyAlignment="1">
      <alignment horizontal="left" vertical="top"/>
    </xf>
    <xf numFmtId="16" fontId="19" fillId="0" borderId="26" xfId="0" applyNumberFormat="1" applyFont="1" applyBorder="1" applyAlignment="1">
      <alignment horizontal="left" vertical="top"/>
    </xf>
    <xf numFmtId="16" fontId="2" fillId="0" borderId="46" xfId="0" applyNumberFormat="1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/>
    </xf>
    <xf numFmtId="0" fontId="21" fillId="0" borderId="28" xfId="0" applyFont="1" applyBorder="1" applyAlignment="1">
      <alignment horizontal="left" vertical="top"/>
    </xf>
    <xf numFmtId="0" fontId="20" fillId="0" borderId="33" xfId="0" applyFont="1" applyBorder="1" applyAlignment="1">
      <alignment horizontal="left" vertical="top"/>
    </xf>
    <xf numFmtId="0" fontId="16" fillId="0" borderId="28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/>
    </xf>
    <xf numFmtId="0" fontId="21" fillId="0" borderId="34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10" fillId="3" borderId="44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48" xfId="0" applyFont="1" applyFill="1" applyBorder="1" applyAlignment="1">
      <alignment horizontal="left" vertical="top" wrapText="1"/>
    </xf>
    <xf numFmtId="16" fontId="2" fillId="0" borderId="3" xfId="0" applyNumberFormat="1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3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3" borderId="33" xfId="0" applyFont="1" applyFill="1" applyBorder="1" applyAlignment="1">
      <alignment horizontal="left" vertical="top" wrapText="1"/>
    </xf>
    <xf numFmtId="0" fontId="10" fillId="3" borderId="43" xfId="0" applyFont="1" applyFill="1" applyBorder="1" applyAlignment="1">
      <alignment horizontal="left" vertical="top" wrapText="1"/>
    </xf>
    <xf numFmtId="0" fontId="5" fillId="3" borderId="43" xfId="0" applyFont="1" applyFill="1" applyBorder="1" applyAlignment="1">
      <alignment horizontal="left" vertical="top"/>
    </xf>
    <xf numFmtId="0" fontId="10" fillId="0" borderId="32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0" fillId="3" borderId="22" xfId="0" applyFont="1" applyFill="1" applyBorder="1" applyAlignment="1">
      <alignment horizontal="left" vertical="top" wrapText="1"/>
    </xf>
    <xf numFmtId="0" fontId="10" fillId="3" borderId="32" xfId="0" applyFont="1" applyFill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5" xfId="0" applyFont="1" applyBorder="1" applyAlignment="1">
      <alignment horizontal="left" vertical="top"/>
    </xf>
    <xf numFmtId="0" fontId="19" fillId="0" borderId="46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1" fillId="0" borderId="39" xfId="0" applyFont="1" applyBorder="1" applyAlignment="1">
      <alignment horizontal="left" vertical="top"/>
    </xf>
    <xf numFmtId="16" fontId="19" fillId="0" borderId="2" xfId="0" applyNumberFormat="1" applyFont="1" applyBorder="1" applyAlignment="1">
      <alignment horizontal="left" vertical="top"/>
    </xf>
    <xf numFmtId="16" fontId="19" fillId="0" borderId="7" xfId="0" applyNumberFormat="1" applyFont="1" applyBorder="1" applyAlignment="1">
      <alignment horizontal="left" vertical="top"/>
    </xf>
    <xf numFmtId="16" fontId="19" fillId="0" borderId="6" xfId="0" applyNumberFormat="1" applyFont="1" applyBorder="1" applyAlignment="1">
      <alignment horizontal="left" vertical="top"/>
    </xf>
    <xf numFmtId="16" fontId="19" fillId="0" borderId="1" xfId="0" applyNumberFormat="1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/>
    </xf>
    <xf numFmtId="0" fontId="16" fillId="0" borderId="33" xfId="0" applyFont="1" applyBorder="1" applyAlignment="1">
      <alignment horizontal="left" vertical="top"/>
    </xf>
    <xf numFmtId="0" fontId="20" fillId="0" borderId="43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 wrapText="1"/>
    </xf>
    <xf numFmtId="0" fontId="20" fillId="0" borderId="35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6" fillId="0" borderId="48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16" fontId="19" fillId="0" borderId="0" xfId="0" applyNumberFormat="1" applyFont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  <xf numFmtId="0" fontId="16" fillId="0" borderId="50" xfId="0" applyFont="1" applyBorder="1" applyAlignment="1">
      <alignment horizontal="left" vertical="top"/>
    </xf>
    <xf numFmtId="0" fontId="16" fillId="0" borderId="51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16" fillId="0" borderId="37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/>
    </xf>
    <xf numFmtId="0" fontId="15" fillId="3" borderId="49" xfId="0" applyFont="1" applyFill="1" applyBorder="1" applyAlignment="1">
      <alignment horizontal="left" vertical="top" wrapText="1"/>
    </xf>
    <xf numFmtId="0" fontId="15" fillId="3" borderId="28" xfId="0" applyFont="1" applyFill="1" applyBorder="1" applyAlignment="1">
      <alignment horizontal="left" vertical="top" wrapText="1"/>
    </xf>
    <xf numFmtId="0" fontId="12" fillId="3" borderId="28" xfId="0" applyFont="1" applyFill="1" applyBorder="1" applyAlignment="1">
      <alignment horizontal="left" vertical="top" wrapText="1"/>
    </xf>
    <xf numFmtId="14" fontId="12" fillId="3" borderId="36" xfId="0" applyNumberFormat="1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16" fontId="2" fillId="0" borderId="30" xfId="0" applyNumberFormat="1" applyFont="1" applyBorder="1" applyAlignment="1">
      <alignment horizontal="center" vertical="top"/>
    </xf>
    <xf numFmtId="0" fontId="20" fillId="0" borderId="40" xfId="0" applyFont="1" applyBorder="1" applyAlignment="1">
      <alignment horizontal="left" vertical="top"/>
    </xf>
    <xf numFmtId="0" fontId="20" fillId="3" borderId="33" xfId="0" applyFont="1" applyFill="1" applyBorder="1" applyAlignment="1">
      <alignment horizontal="left" vertical="top"/>
    </xf>
    <xf numFmtId="0" fontId="20" fillId="3" borderId="4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left" vertical="top"/>
    </xf>
    <xf numFmtId="0" fontId="20" fillId="3" borderId="10" xfId="0" applyFont="1" applyFill="1" applyBorder="1" applyAlignment="1">
      <alignment horizontal="left" vertical="top" wrapText="1"/>
    </xf>
    <xf numFmtId="0" fontId="20" fillId="3" borderId="4" xfId="0" applyFont="1" applyFill="1" applyBorder="1" applyAlignment="1">
      <alignment horizontal="left" vertical="top" wrapText="1"/>
    </xf>
    <xf numFmtId="0" fontId="20" fillId="3" borderId="36" xfId="0" applyFont="1" applyFill="1" applyBorder="1" applyAlignment="1">
      <alignment horizontal="left" vertical="top" wrapText="1"/>
    </xf>
    <xf numFmtId="0" fontId="20" fillId="3" borderId="36" xfId="0" applyFont="1" applyFill="1" applyBorder="1" applyAlignment="1">
      <alignment horizontal="left" vertical="top"/>
    </xf>
    <xf numFmtId="0" fontId="20" fillId="3" borderId="37" xfId="0" applyFont="1" applyFill="1" applyBorder="1" applyAlignment="1">
      <alignment horizontal="left" vertical="top"/>
    </xf>
    <xf numFmtId="0" fontId="20" fillId="0" borderId="11" xfId="0" applyFont="1" applyBorder="1" applyAlignment="1">
      <alignment horizontal="left" vertical="top" wrapText="1"/>
    </xf>
    <xf numFmtId="0" fontId="20" fillId="3" borderId="11" xfId="0" applyFont="1" applyFill="1" applyBorder="1" applyAlignment="1">
      <alignment horizontal="left" vertical="top"/>
    </xf>
    <xf numFmtId="0" fontId="20" fillId="0" borderId="22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/>
    </xf>
    <xf numFmtId="0" fontId="20" fillId="3" borderId="52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/>
    </xf>
    <xf numFmtId="0" fontId="23" fillId="0" borderId="25" xfId="0" applyFont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23" fillId="0" borderId="45" xfId="0" applyFont="1" applyBorder="1" applyAlignment="1">
      <alignment horizontal="left" vertical="top"/>
    </xf>
    <xf numFmtId="16" fontId="2" fillId="0" borderId="53" xfId="0" applyNumberFormat="1" applyFont="1" applyBorder="1" applyAlignment="1">
      <alignment horizontal="left" vertical="top"/>
    </xf>
    <xf numFmtId="16" fontId="2" fillId="0" borderId="8" xfId="0" applyNumberFormat="1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1" fontId="0" fillId="0" borderId="4" xfId="0" applyNumberFormat="1" applyBorder="1" applyAlignment="1">
      <alignment horizontal="left" vertical="top"/>
    </xf>
    <xf numFmtId="0" fontId="10" fillId="0" borderId="25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16" fontId="2" fillId="0" borderId="56" xfId="0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2" fillId="0" borderId="41" xfId="0" applyFont="1" applyBorder="1" applyAlignment="1">
      <alignment horizontal="center" vertical="top"/>
    </xf>
    <xf numFmtId="0" fontId="9" fillId="3" borderId="52" xfId="0" applyFont="1" applyFill="1" applyBorder="1" applyAlignment="1">
      <alignment horizontal="left" vertical="top"/>
    </xf>
    <xf numFmtId="0" fontId="12" fillId="3" borderId="19" xfId="0" applyFont="1" applyFill="1" applyBorder="1" applyAlignment="1">
      <alignment horizontal="left" vertical="top" wrapText="1"/>
    </xf>
    <xf numFmtId="0" fontId="15" fillId="3" borderId="54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/>
    </xf>
    <xf numFmtId="0" fontId="12" fillId="0" borderId="21" xfId="0" applyFont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 wrapText="1"/>
    </xf>
    <xf numFmtId="0" fontId="5" fillId="3" borderId="48" xfId="0" applyFont="1" applyFill="1" applyBorder="1" applyAlignment="1">
      <alignment horizontal="left" vertical="top"/>
    </xf>
    <xf numFmtId="0" fontId="10" fillId="12" borderId="18" xfId="0" applyFont="1" applyFill="1" applyBorder="1" applyAlignment="1">
      <alignment horizontal="left" vertical="top" wrapText="1"/>
    </xf>
    <xf numFmtId="0" fontId="5" fillId="3" borderId="39" xfId="0" applyFont="1" applyFill="1" applyBorder="1" applyAlignment="1">
      <alignment horizontal="left" vertical="top"/>
    </xf>
    <xf numFmtId="0" fontId="15" fillId="12" borderId="21" xfId="0" applyFont="1" applyFill="1" applyBorder="1" applyAlignment="1">
      <alignment horizontal="left" vertical="top" wrapText="1"/>
    </xf>
    <xf numFmtId="0" fontId="15" fillId="3" borderId="21" xfId="0" applyFont="1" applyFill="1" applyBorder="1" applyAlignment="1">
      <alignment horizontal="left" vertical="top" wrapText="1"/>
    </xf>
    <xf numFmtId="0" fontId="10" fillId="12" borderId="21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/>
    </xf>
    <xf numFmtId="0" fontId="15" fillId="0" borderId="1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 wrapText="1"/>
    </xf>
    <xf numFmtId="0" fontId="10" fillId="3" borderId="36" xfId="0" applyFont="1" applyFill="1" applyBorder="1" applyAlignment="1">
      <alignment horizontal="left" vertical="top"/>
    </xf>
    <xf numFmtId="0" fontId="10" fillId="3" borderId="40" xfId="0" applyFont="1" applyFill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0" fontId="10" fillId="3" borderId="19" xfId="0" applyFont="1" applyFill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/>
    </xf>
    <xf numFmtId="0" fontId="10" fillId="3" borderId="18" xfId="0" applyFont="1" applyFill="1" applyBorder="1" applyAlignment="1">
      <alignment horizontal="left" vertical="top"/>
    </xf>
    <xf numFmtId="0" fontId="10" fillId="3" borderId="28" xfId="0" applyFont="1" applyFill="1" applyBorder="1" applyAlignment="1">
      <alignment horizontal="left" vertical="top"/>
    </xf>
    <xf numFmtId="0" fontId="15" fillId="0" borderId="28" xfId="0" applyFont="1" applyBorder="1" applyAlignment="1">
      <alignment horizontal="left" vertical="top"/>
    </xf>
    <xf numFmtId="0" fontId="10" fillId="12" borderId="38" xfId="0" applyFont="1" applyFill="1" applyBorder="1" applyAlignment="1">
      <alignment horizontal="left" vertical="top"/>
    </xf>
    <xf numFmtId="0" fontId="10" fillId="12" borderId="44" xfId="0" applyFont="1" applyFill="1" applyBorder="1" applyAlignment="1">
      <alignment horizontal="left" vertical="top"/>
    </xf>
    <xf numFmtId="0" fontId="10" fillId="3" borderId="21" xfId="0" applyFont="1" applyFill="1" applyBorder="1" applyAlignment="1">
      <alignment horizontal="left" vertical="top"/>
    </xf>
    <xf numFmtId="0" fontId="10" fillId="3" borderId="33" xfId="0" applyFont="1" applyFill="1" applyBorder="1" applyAlignment="1">
      <alignment horizontal="left" vertical="top"/>
    </xf>
    <xf numFmtId="0" fontId="10" fillId="12" borderId="21" xfId="0" applyFont="1" applyFill="1" applyBorder="1" applyAlignment="1">
      <alignment horizontal="left" vertical="top"/>
    </xf>
    <xf numFmtId="0" fontId="10" fillId="12" borderId="18" xfId="0" applyFont="1" applyFill="1" applyBorder="1" applyAlignment="1">
      <alignment horizontal="left" vertical="top"/>
    </xf>
    <xf numFmtId="0" fontId="10" fillId="0" borderId="33" xfId="0" applyFont="1" applyBorder="1" applyAlignment="1">
      <alignment horizontal="left" vertical="top"/>
    </xf>
    <xf numFmtId="0" fontId="12" fillId="3" borderId="10" xfId="0" applyFont="1" applyFill="1" applyBorder="1" applyAlignment="1">
      <alignment horizontal="left" vertical="top"/>
    </xf>
    <xf numFmtId="0" fontId="15" fillId="3" borderId="10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left" vertical="top"/>
    </xf>
    <xf numFmtId="0" fontId="24" fillId="3" borderId="4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 vertical="top"/>
    </xf>
    <xf numFmtId="0" fontId="15" fillId="3" borderId="28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28" xfId="0" applyFont="1" applyFill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10" fillId="3" borderId="50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16" fontId="2" fillId="0" borderId="23" xfId="0" applyNumberFormat="1" applyFont="1" applyBorder="1" applyAlignment="1">
      <alignment horizontal="left" vertical="top" wrapText="1"/>
    </xf>
    <xf numFmtId="0" fontId="10" fillId="3" borderId="37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/>
    </xf>
    <xf numFmtId="0" fontId="10" fillId="12" borderId="10" xfId="0" applyFont="1" applyFill="1" applyBorder="1" applyAlignment="1">
      <alignment horizontal="left" vertical="top"/>
    </xf>
    <xf numFmtId="0" fontId="10" fillId="12" borderId="55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12" borderId="12" xfId="0" applyFont="1" applyFill="1" applyBorder="1" applyAlignment="1">
      <alignment horizontal="left" vertical="top"/>
    </xf>
    <xf numFmtId="0" fontId="2" fillId="0" borderId="41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12" fillId="0" borderId="1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2" borderId="28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0" borderId="5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16" fontId="19" fillId="11" borderId="1" xfId="0" applyNumberFormat="1" applyFont="1" applyFill="1" applyBorder="1" applyAlignment="1">
      <alignment horizontal="center" vertical="top"/>
    </xf>
    <xf numFmtId="16" fontId="19" fillId="11" borderId="3" xfId="0" applyNumberFormat="1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8" fillId="0" borderId="29" xfId="0" applyFont="1" applyBorder="1" applyAlignment="1">
      <alignment horizontal="center" vertical="top"/>
    </xf>
    <xf numFmtId="0" fontId="18" fillId="0" borderId="31" xfId="0" applyFont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5"/>
  <sheetViews>
    <sheetView tabSelected="1" zoomScaleNormal="100" zoomScaleSheetLayoutView="100" workbookViewId="0">
      <selection activeCell="R6" sqref="R6"/>
    </sheetView>
  </sheetViews>
  <sheetFormatPr defaultColWidth="9.140625" defaultRowHeight="15" x14ac:dyDescent="0.25"/>
  <cols>
    <col min="1" max="1" width="15.140625" style="5" customWidth="1"/>
    <col min="2" max="2" width="9.85546875" style="5" customWidth="1"/>
    <col min="3" max="4" width="9.140625" style="5" customWidth="1"/>
    <col min="5" max="5" width="13.28515625" style="5" customWidth="1"/>
    <col min="6" max="11" width="9.140625" style="5" customWidth="1"/>
    <col min="12" max="12" width="10.42578125" style="5" customWidth="1"/>
    <col min="13" max="13" width="10.7109375" style="5" customWidth="1"/>
    <col min="14" max="14" width="9.140625" style="5" customWidth="1"/>
    <col min="15" max="15" width="9.28515625" style="5" customWidth="1"/>
    <col min="16" max="16" width="15.85546875" style="5" customWidth="1"/>
    <col min="17" max="17" width="15.28515625" style="5" customWidth="1"/>
    <col min="18" max="23" width="14.7109375" style="5" customWidth="1"/>
    <col min="24" max="26" width="9.140625" style="5" customWidth="1"/>
    <col min="27" max="16384" width="9.140625" style="5"/>
  </cols>
  <sheetData>
    <row r="1" spans="1:21" ht="50.25" customHeight="1" thickBot="1" x14ac:dyDescent="0.3">
      <c r="A1" s="325" t="s">
        <v>48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19" t="s">
        <v>45</v>
      </c>
      <c r="Q1" s="319"/>
      <c r="R1" s="319"/>
      <c r="S1" s="319"/>
      <c r="T1" s="319"/>
      <c r="U1" s="5" t="s">
        <v>66</v>
      </c>
    </row>
    <row r="2" spans="1:21" ht="24" thickBot="1" x14ac:dyDescent="0.3">
      <c r="B2" s="329" t="s">
        <v>0</v>
      </c>
      <c r="C2" s="330"/>
      <c r="D2" s="330"/>
      <c r="E2" s="330"/>
      <c r="F2" s="330"/>
      <c r="G2" s="330"/>
      <c r="H2" s="330"/>
      <c r="I2" s="329" t="s">
        <v>8</v>
      </c>
      <c r="J2" s="330"/>
      <c r="K2" s="330"/>
      <c r="L2" s="330"/>
      <c r="M2" s="332"/>
      <c r="N2" s="58"/>
      <c r="O2" s="6"/>
      <c r="P2" s="322" t="s">
        <v>33</v>
      </c>
      <c r="Q2" s="323"/>
      <c r="R2" s="323"/>
      <c r="S2" s="323"/>
      <c r="T2" s="324"/>
      <c r="U2" s="71"/>
    </row>
    <row r="3" spans="1:21" ht="30.75" customHeight="1" thickBot="1" x14ac:dyDescent="0.3">
      <c r="A3" s="7"/>
      <c r="B3" s="314">
        <v>2023</v>
      </c>
      <c r="C3" s="315"/>
      <c r="D3" s="315"/>
      <c r="E3" s="316"/>
      <c r="F3" s="326">
        <v>2024</v>
      </c>
      <c r="G3" s="327"/>
      <c r="H3" s="328"/>
      <c r="I3" s="320">
        <v>2023</v>
      </c>
      <c r="J3" s="331"/>
      <c r="K3" s="331"/>
      <c r="L3" s="320">
        <v>2024</v>
      </c>
      <c r="M3" s="321"/>
      <c r="N3" s="59"/>
      <c r="O3" s="8"/>
      <c r="P3" s="4" t="s">
        <v>18</v>
      </c>
      <c r="Q3" s="37" t="s">
        <v>17</v>
      </c>
      <c r="R3" s="37" t="s">
        <v>19</v>
      </c>
      <c r="S3" s="37" t="s">
        <v>20</v>
      </c>
      <c r="T3" s="4" t="s">
        <v>16</v>
      </c>
    </row>
    <row r="4" spans="1:21" s="8" customFormat="1" ht="15.75" thickBot="1" x14ac:dyDescent="0.3">
      <c r="A4" s="246" t="s">
        <v>1</v>
      </c>
      <c r="B4" s="9">
        <v>45064</v>
      </c>
      <c r="C4" s="10">
        <v>45127</v>
      </c>
      <c r="D4" s="248">
        <v>45190</v>
      </c>
      <c r="E4" s="248">
        <v>45246</v>
      </c>
      <c r="F4" s="75">
        <v>45309</v>
      </c>
      <c r="G4" s="12">
        <v>45365</v>
      </c>
      <c r="H4" s="11">
        <v>45428</v>
      </c>
      <c r="I4" s="12">
        <v>45085</v>
      </c>
      <c r="J4" s="10">
        <v>45204</v>
      </c>
      <c r="K4" s="11">
        <v>45260</v>
      </c>
      <c r="L4" s="9">
        <v>45330</v>
      </c>
      <c r="M4" s="11">
        <v>45393</v>
      </c>
      <c r="N4" s="17"/>
      <c r="O4" s="5"/>
      <c r="P4" s="54" t="str">
        <f>A5</f>
        <v>ARRICK J</v>
      </c>
      <c r="Q4" s="55">
        <f>COUNTA(B5:C5,D5:I5,J5:M5,I29:K29,B76:C76,D76:F76)</f>
        <v>20</v>
      </c>
      <c r="R4" s="55" cm="1">
        <f t="array" aca="1" ref="R4" ca="1">SUM(COUNTIF(INDIRECT({"B5:M5","I29:K29","B76:F76"}),"Y"))</f>
        <v>13</v>
      </c>
      <c r="S4" s="36">
        <f ca="1">Q4-R4</f>
        <v>7</v>
      </c>
      <c r="T4" s="36">
        <f t="shared" ref="T4:T21" ca="1" si="0">SUM(R4/Q4)*100</f>
        <v>65</v>
      </c>
    </row>
    <row r="5" spans="1:21" ht="15" customHeight="1" x14ac:dyDescent="0.25">
      <c r="A5" s="15" t="s">
        <v>2</v>
      </c>
      <c r="B5" s="244" t="s">
        <v>62</v>
      </c>
      <c r="C5" s="101" t="s">
        <v>63</v>
      </c>
      <c r="D5" s="91" t="s">
        <v>63</v>
      </c>
      <c r="E5" s="91" t="s">
        <v>63</v>
      </c>
      <c r="F5" s="245" t="s">
        <v>62</v>
      </c>
      <c r="G5" s="269" t="s">
        <v>62</v>
      </c>
      <c r="H5" s="308" t="s">
        <v>62</v>
      </c>
      <c r="I5" s="313" t="s">
        <v>62</v>
      </c>
      <c r="J5" s="309" t="s">
        <v>62</v>
      </c>
      <c r="K5" s="31" t="s">
        <v>63</v>
      </c>
      <c r="L5" s="31" t="s">
        <v>63</v>
      </c>
      <c r="M5" s="310" t="s">
        <v>62</v>
      </c>
      <c r="N5" s="18"/>
      <c r="P5" s="54" t="str">
        <f>A6</f>
        <v>ASLAM F</v>
      </c>
      <c r="Q5" s="56">
        <f>COUNTA(B6:C6,D6:H6,B30:E30,B53:C53,D53:N53,B77:C77,D77:F77)</f>
        <v>29</v>
      </c>
      <c r="R5" s="56" cm="1">
        <f t="array" aca="1" ref="R5" ca="1">SUM(COUNTIF(INDIRECT({"B6:H6","B30:E30","B53:N53","B77:F77"}),"Y"))</f>
        <v>21</v>
      </c>
      <c r="S5" s="13">
        <f t="shared" ref="S5:S21" ca="1" si="1">Q5-R5</f>
        <v>8</v>
      </c>
      <c r="T5" s="13">
        <f t="shared" ca="1" si="0"/>
        <v>72.41379310344827</v>
      </c>
    </row>
    <row r="6" spans="1:21" ht="15" customHeight="1" x14ac:dyDescent="0.25">
      <c r="A6" s="15" t="s">
        <v>49</v>
      </c>
      <c r="B6" s="29" t="s">
        <v>62</v>
      </c>
      <c r="C6" s="68" t="s">
        <v>62</v>
      </c>
      <c r="D6" s="30" t="s">
        <v>62</v>
      </c>
      <c r="E6" s="30" t="s">
        <v>62</v>
      </c>
      <c r="F6" s="73" t="s">
        <v>63</v>
      </c>
      <c r="G6" s="249" t="s">
        <v>62</v>
      </c>
      <c r="H6" s="97" t="s">
        <v>62</v>
      </c>
      <c r="I6" s="280"/>
      <c r="J6" s="282"/>
      <c r="K6" s="33"/>
      <c r="L6" s="21"/>
      <c r="M6" s="311"/>
      <c r="N6" s="18"/>
      <c r="P6" s="54" t="str">
        <f>A7</f>
        <v>AUSTIN S</v>
      </c>
      <c r="Q6" s="56">
        <f>COUNTA(C7:H7,J7:M7,Q54:R54)</f>
        <v>12</v>
      </c>
      <c r="R6" s="56" cm="1">
        <f t="array" aca="1" ref="R6" ca="1">SUM(COUNTIF(INDIRECT({"C7:H7","J7:M7","Q54:R54"}),"Y"))</f>
        <v>6</v>
      </c>
      <c r="S6" s="13">
        <f ca="1">Q6-R6</f>
        <v>6</v>
      </c>
      <c r="T6" s="13">
        <f ca="1">SUM(R6/Q6)*100</f>
        <v>50</v>
      </c>
    </row>
    <row r="7" spans="1:21" ht="15" customHeight="1" x14ac:dyDescent="0.25">
      <c r="A7" s="15" t="s">
        <v>65</v>
      </c>
      <c r="B7" s="66"/>
      <c r="C7" s="68" t="s">
        <v>62</v>
      </c>
      <c r="D7" s="30" t="s">
        <v>62</v>
      </c>
      <c r="E7" s="30" t="s">
        <v>62</v>
      </c>
      <c r="F7" s="73" t="s">
        <v>63</v>
      </c>
      <c r="G7" s="270" t="s">
        <v>63</v>
      </c>
      <c r="H7" s="81" t="s">
        <v>63</v>
      </c>
      <c r="I7" s="280"/>
      <c r="J7" s="309" t="s">
        <v>62</v>
      </c>
      <c r="K7" s="309" t="s">
        <v>62</v>
      </c>
      <c r="L7" s="31" t="s">
        <v>63</v>
      </c>
      <c r="M7" s="312" t="s">
        <v>62</v>
      </c>
      <c r="N7" s="18"/>
      <c r="P7" s="54" t="str">
        <f t="shared" ref="P7:P20" si="2">A8</f>
        <v>BANFIELD L</v>
      </c>
      <c r="Q7" s="56">
        <f>COUNTA(B8:M8,P55:R55,B79:F79)</f>
        <v>20</v>
      </c>
      <c r="R7" s="56" cm="1">
        <f t="array" aca="1" ref="R7" ca="1">SUM(COUNTIF(INDIRECT({"B8:M8","P55:R55","B79:F79"}),"Y"))</f>
        <v>16</v>
      </c>
      <c r="S7" s="13">
        <f ca="1">Q7-R7</f>
        <v>4</v>
      </c>
      <c r="T7" s="13">
        <f t="shared" ca="1" si="0"/>
        <v>80</v>
      </c>
    </row>
    <row r="8" spans="1:21" ht="15" customHeight="1" x14ac:dyDescent="0.25">
      <c r="A8" s="15" t="s">
        <v>50</v>
      </c>
      <c r="B8" s="29" t="s">
        <v>62</v>
      </c>
      <c r="C8" s="69" t="s">
        <v>63</v>
      </c>
      <c r="D8" s="31" t="s">
        <v>63</v>
      </c>
      <c r="E8" s="31" t="s">
        <v>63</v>
      </c>
      <c r="F8" s="72" t="s">
        <v>62</v>
      </c>
      <c r="G8" s="249" t="s">
        <v>62</v>
      </c>
      <c r="H8" s="274" t="s">
        <v>62</v>
      </c>
      <c r="I8" s="30" t="s">
        <v>62</v>
      </c>
      <c r="J8" s="309" t="s">
        <v>62</v>
      </c>
      <c r="K8" s="309" t="s">
        <v>62</v>
      </c>
      <c r="L8" s="309" t="s">
        <v>62</v>
      </c>
      <c r="M8" s="70" t="s">
        <v>62</v>
      </c>
      <c r="N8" s="18"/>
      <c r="P8" s="54" t="str">
        <f t="shared" si="2"/>
        <v>BAYLISS A</v>
      </c>
      <c r="Q8" s="56">
        <f>COUNTA(B9:H9,B33:E33,I33:K33,P56:R56)</f>
        <v>17</v>
      </c>
      <c r="R8" s="56" cm="1">
        <f t="array" aca="1" ref="R8" ca="1">SUM(COUNTIF(INDIRECT({"B9:H9","B33:E33","I33:K33","P56:R56"}),"Y"))</f>
        <v>16</v>
      </c>
      <c r="S8" s="13">
        <f t="shared" ca="1" si="1"/>
        <v>1</v>
      </c>
      <c r="T8" s="13">
        <f t="shared" ca="1" si="0"/>
        <v>94.117647058823522</v>
      </c>
    </row>
    <row r="9" spans="1:21" ht="15" customHeight="1" x14ac:dyDescent="0.25">
      <c r="A9" s="15" t="s">
        <v>51</v>
      </c>
      <c r="B9" s="29" t="s">
        <v>62</v>
      </c>
      <c r="C9" s="68" t="s">
        <v>62</v>
      </c>
      <c r="D9" s="30" t="s">
        <v>62</v>
      </c>
      <c r="E9" s="30" t="s">
        <v>62</v>
      </c>
      <c r="F9" s="72" t="s">
        <v>62</v>
      </c>
      <c r="G9" s="249" t="s">
        <v>62</v>
      </c>
      <c r="H9" s="274" t="s">
        <v>62</v>
      </c>
      <c r="I9" s="35"/>
      <c r="J9" s="35"/>
      <c r="K9" s="92"/>
      <c r="L9" s="35"/>
      <c r="M9" s="93"/>
      <c r="N9" s="60"/>
      <c r="P9" s="54" t="str">
        <f>A10</f>
        <v>BRIDGE T</v>
      </c>
      <c r="Q9" s="56">
        <f>COUNTA(B10:M10,B57:R57)</f>
        <v>29</v>
      </c>
      <c r="R9" s="56" cm="1">
        <f t="array" aca="1" ref="R9" ca="1">SUM(COUNTIF(INDIRECT({"B10:M10","B57:R57"}),"Y"))</f>
        <v>22</v>
      </c>
      <c r="S9" s="13">
        <f t="shared" ca="1" si="1"/>
        <v>7</v>
      </c>
      <c r="T9" s="13">
        <f t="shared" ca="1" si="0"/>
        <v>75.862068965517238</v>
      </c>
    </row>
    <row r="10" spans="1:21" ht="15" customHeight="1" x14ac:dyDescent="0.25">
      <c r="A10" s="15" t="s">
        <v>52</v>
      </c>
      <c r="B10" s="29" t="s">
        <v>62</v>
      </c>
      <c r="C10" s="68" t="s">
        <v>62</v>
      </c>
      <c r="D10" s="30" t="s">
        <v>62</v>
      </c>
      <c r="E10" s="30" t="s">
        <v>62</v>
      </c>
      <c r="F10" s="72" t="s">
        <v>62</v>
      </c>
      <c r="G10" s="270" t="s">
        <v>63</v>
      </c>
      <c r="H10" s="274" t="s">
        <v>62</v>
      </c>
      <c r="I10" s="30" t="s">
        <v>62</v>
      </c>
      <c r="J10" s="31" t="s">
        <v>63</v>
      </c>
      <c r="K10" s="309" t="s">
        <v>62</v>
      </c>
      <c r="L10" s="309" t="s">
        <v>62</v>
      </c>
      <c r="M10" s="312" t="s">
        <v>62</v>
      </c>
      <c r="N10" s="60"/>
      <c r="P10" s="54" t="str">
        <f t="shared" si="2"/>
        <v>CARROLL B</v>
      </c>
      <c r="Q10" s="56">
        <f>COUNTA(B11:M11,B35:K35)</f>
        <v>22</v>
      </c>
      <c r="R10" s="56" cm="1">
        <f t="array" aca="1" ref="R10" ca="1">SUM(COUNTIF(INDIRECT({"B11:M11","B35:K35"}),"Y"))</f>
        <v>15</v>
      </c>
      <c r="S10" s="13">
        <f t="shared" ca="1" si="1"/>
        <v>7</v>
      </c>
      <c r="T10" s="13">
        <f t="shared" ca="1" si="0"/>
        <v>68.181818181818173</v>
      </c>
    </row>
    <row r="11" spans="1:21" ht="15" customHeight="1" x14ac:dyDescent="0.25">
      <c r="A11" s="15" t="s">
        <v>53</v>
      </c>
      <c r="B11" s="29" t="s">
        <v>62</v>
      </c>
      <c r="C11" s="68" t="s">
        <v>62</v>
      </c>
      <c r="D11" s="31" t="s">
        <v>63</v>
      </c>
      <c r="E11" s="31" t="s">
        <v>63</v>
      </c>
      <c r="F11" s="72" t="s">
        <v>62</v>
      </c>
      <c r="G11" s="249" t="s">
        <v>62</v>
      </c>
      <c r="H11" s="97" t="s">
        <v>62</v>
      </c>
      <c r="I11" s="30" t="s">
        <v>62</v>
      </c>
      <c r="J11" s="31" t="s">
        <v>63</v>
      </c>
      <c r="K11" s="309" t="s">
        <v>62</v>
      </c>
      <c r="L11" s="309" t="s">
        <v>62</v>
      </c>
      <c r="M11" s="70" t="s">
        <v>62</v>
      </c>
      <c r="N11" s="18"/>
      <c r="P11" s="54" t="str">
        <f>A12</f>
        <v>CARTER M</v>
      </c>
      <c r="Q11" s="56">
        <f>COUNTA(B12:H12,F36:K36,B59:O59)</f>
        <v>27</v>
      </c>
      <c r="R11" s="56" cm="1">
        <f t="array" aca="1" ref="R11" ca="1">SUM(COUNTIF(INDIRECT({"B12:H12","F36:K36","B59:O59"}),"Y"))</f>
        <v>23</v>
      </c>
      <c r="S11" s="13">
        <f t="shared" ca="1" si="1"/>
        <v>4</v>
      </c>
      <c r="T11" s="13">
        <f t="shared" ca="1" si="0"/>
        <v>85.18518518518519</v>
      </c>
    </row>
    <row r="12" spans="1:21" ht="15" customHeight="1" x14ac:dyDescent="0.25">
      <c r="A12" s="15" t="s">
        <v>54</v>
      </c>
      <c r="B12" s="29" t="s">
        <v>62</v>
      </c>
      <c r="C12" s="68" t="s">
        <v>62</v>
      </c>
      <c r="D12" s="30" t="s">
        <v>62</v>
      </c>
      <c r="E12" s="30" t="s">
        <v>62</v>
      </c>
      <c r="F12" s="72" t="s">
        <v>62</v>
      </c>
      <c r="G12" s="30" t="s">
        <v>62</v>
      </c>
      <c r="H12" s="97" t="s">
        <v>62</v>
      </c>
      <c r="I12" s="280"/>
      <c r="J12" s="282"/>
      <c r="K12" s="282"/>
      <c r="L12" s="275"/>
      <c r="M12" s="22"/>
      <c r="N12" s="18"/>
      <c r="P12" s="54" t="str">
        <f t="shared" si="2"/>
        <v>DAVIDSON J</v>
      </c>
      <c r="Q12" s="56">
        <f>COUNTA(B13:M13,B37:E37,B60:O60,B84:F84)</f>
        <v>35</v>
      </c>
      <c r="R12" s="56" cm="1">
        <f t="array" aca="1" ref="R12" ca="1">SUM(COUNTIF(INDIRECT({"B13:M13","B37:E37","B60:O60","B84:F84"}),"Y"))</f>
        <v>26</v>
      </c>
      <c r="S12" s="13">
        <f t="shared" ca="1" si="1"/>
        <v>9</v>
      </c>
      <c r="T12" s="13">
        <f t="shared" ca="1" si="0"/>
        <v>74.285714285714292</v>
      </c>
    </row>
    <row r="13" spans="1:21" ht="15" customHeight="1" x14ac:dyDescent="0.25">
      <c r="A13" s="15" t="s">
        <v>22</v>
      </c>
      <c r="B13" s="29" t="s">
        <v>62</v>
      </c>
      <c r="C13" s="68" t="s">
        <v>62</v>
      </c>
      <c r="D13" s="30" t="s">
        <v>62</v>
      </c>
      <c r="E13" s="30" t="s">
        <v>62</v>
      </c>
      <c r="F13" s="72" t="s">
        <v>62</v>
      </c>
      <c r="G13" s="249" t="s">
        <v>62</v>
      </c>
      <c r="H13" s="97" t="s">
        <v>62</v>
      </c>
      <c r="I13" s="30" t="s">
        <v>62</v>
      </c>
      <c r="J13" s="309" t="s">
        <v>62</v>
      </c>
      <c r="K13" s="309" t="s">
        <v>62</v>
      </c>
      <c r="L13" s="309" t="s">
        <v>62</v>
      </c>
      <c r="M13" s="98" t="s">
        <v>63</v>
      </c>
      <c r="P13" s="54" t="str">
        <f t="shared" si="2"/>
        <v>KEEN J</v>
      </c>
      <c r="Q13" s="56">
        <f>COUNTA(B14:M14,F38:K38,B61:O61)</f>
        <v>32</v>
      </c>
      <c r="R13" s="56" cm="1">
        <f t="array" aca="1" ref="R13" ca="1">SUM(COUNTIF(INDIRECT({"B14:M14","F38:K38","B61:O61"}),"Y"))</f>
        <v>23</v>
      </c>
      <c r="S13" s="13">
        <f t="shared" ca="1" si="1"/>
        <v>9</v>
      </c>
      <c r="T13" s="13">
        <f t="shared" ca="1" si="0"/>
        <v>71.875</v>
      </c>
    </row>
    <row r="14" spans="1:21" ht="15" customHeight="1" x14ac:dyDescent="0.25">
      <c r="A14" s="15" t="s">
        <v>25</v>
      </c>
      <c r="B14" s="29" t="s">
        <v>62</v>
      </c>
      <c r="C14" s="68" t="s">
        <v>62</v>
      </c>
      <c r="D14" s="30" t="s">
        <v>62</v>
      </c>
      <c r="E14" s="30" t="s">
        <v>62</v>
      </c>
      <c r="F14" s="72" t="s">
        <v>62</v>
      </c>
      <c r="G14" s="249" t="s">
        <v>62</v>
      </c>
      <c r="H14" s="274" t="s">
        <v>62</v>
      </c>
      <c r="I14" s="30" t="s">
        <v>62</v>
      </c>
      <c r="J14" s="31" t="s">
        <v>63</v>
      </c>
      <c r="K14" s="309" t="s">
        <v>62</v>
      </c>
      <c r="L14" s="31" t="s">
        <v>63</v>
      </c>
      <c r="M14" s="70" t="s">
        <v>62</v>
      </c>
      <c r="N14" s="18"/>
      <c r="P14" s="54" t="str">
        <f t="shared" si="2"/>
        <v>LEACH O</v>
      </c>
      <c r="Q14" s="56">
        <f>COUNTA(B15:H15,B39:H39)</f>
        <v>14</v>
      </c>
      <c r="R14" s="56" cm="1">
        <f t="array" aca="1" ref="R14" ca="1">SUM(COUNTIF(INDIRECT({"B15:H15","B39:H39"}),"Y"))</f>
        <v>12</v>
      </c>
      <c r="S14" s="13">
        <f t="shared" ca="1" si="1"/>
        <v>2</v>
      </c>
      <c r="T14" s="13">
        <f t="shared" ca="1" si="0"/>
        <v>85.714285714285708</v>
      </c>
    </row>
    <row r="15" spans="1:21" ht="15" customHeight="1" x14ac:dyDescent="0.25">
      <c r="A15" s="15" t="s">
        <v>55</v>
      </c>
      <c r="B15" s="29" t="s">
        <v>62</v>
      </c>
      <c r="C15" s="69" t="s">
        <v>63</v>
      </c>
      <c r="D15" s="30" t="s">
        <v>62</v>
      </c>
      <c r="E15" s="30" t="s">
        <v>62</v>
      </c>
      <c r="F15" s="72" t="s">
        <v>62</v>
      </c>
      <c r="G15" s="30" t="s">
        <v>62</v>
      </c>
      <c r="H15" s="97" t="s">
        <v>62</v>
      </c>
      <c r="I15" s="280"/>
      <c r="J15" s="282"/>
      <c r="K15" s="282"/>
      <c r="L15" s="275"/>
      <c r="M15" s="22"/>
      <c r="P15" s="54" t="str">
        <f t="shared" si="2"/>
        <v>MATTHES C</v>
      </c>
      <c r="Q15" s="56">
        <f>COUNTA(B16:M16,P63:R63,B87:F87)</f>
        <v>20</v>
      </c>
      <c r="R15" s="56" cm="1">
        <f t="array" aca="1" ref="R15" ca="1">SUM(COUNTIF(INDIRECT({"B16:M16","P63:R63","B87:F87"}),"Y"))</f>
        <v>18</v>
      </c>
      <c r="S15" s="13">
        <f t="shared" ca="1" si="1"/>
        <v>2</v>
      </c>
      <c r="T15" s="13">
        <f t="shared" ca="1" si="0"/>
        <v>90</v>
      </c>
    </row>
    <row r="16" spans="1:21" ht="15" customHeight="1" x14ac:dyDescent="0.25">
      <c r="A16" s="15" t="s">
        <v>27</v>
      </c>
      <c r="B16" s="29" t="s">
        <v>62</v>
      </c>
      <c r="C16" s="68" t="s">
        <v>62</v>
      </c>
      <c r="D16" s="30" t="s">
        <v>62</v>
      </c>
      <c r="E16" s="30" t="s">
        <v>62</v>
      </c>
      <c r="F16" s="73" t="s">
        <v>63</v>
      </c>
      <c r="G16" s="249" t="s">
        <v>62</v>
      </c>
      <c r="H16" s="274" t="s">
        <v>62</v>
      </c>
      <c r="I16" s="30" t="s">
        <v>62</v>
      </c>
      <c r="J16" s="309" t="s">
        <v>62</v>
      </c>
      <c r="K16" s="309" t="s">
        <v>62</v>
      </c>
      <c r="L16" s="309" t="s">
        <v>62</v>
      </c>
      <c r="M16" s="70" t="s">
        <v>62</v>
      </c>
      <c r="N16" s="60"/>
      <c r="P16" s="54" t="str">
        <f t="shared" si="2"/>
        <v>MILLER P</v>
      </c>
      <c r="Q16" s="56">
        <f>COUNTA(B17:H17,B64:R64)</f>
        <v>24</v>
      </c>
      <c r="R16" s="56" cm="1">
        <f t="array" aca="1" ref="R16" ca="1">SUM(COUNTIF(INDIRECT({"B17:H17","B64:R64"}),"Y"))</f>
        <v>22</v>
      </c>
      <c r="S16" s="13">
        <f t="shared" ca="1" si="1"/>
        <v>2</v>
      </c>
      <c r="T16" s="13">
        <f t="shared" ca="1" si="0"/>
        <v>91.666666666666657</v>
      </c>
    </row>
    <row r="17" spans="1:20" ht="15" customHeight="1" x14ac:dyDescent="0.25">
      <c r="A17" s="15" t="s">
        <v>56</v>
      </c>
      <c r="B17" s="29" t="s">
        <v>62</v>
      </c>
      <c r="C17" s="68" t="s">
        <v>62</v>
      </c>
      <c r="D17" s="30" t="s">
        <v>62</v>
      </c>
      <c r="E17" s="30" t="s">
        <v>62</v>
      </c>
      <c r="F17" s="72" t="s">
        <v>62</v>
      </c>
      <c r="G17" s="249" t="s">
        <v>62</v>
      </c>
      <c r="H17" s="274" t="s">
        <v>62</v>
      </c>
      <c r="I17" s="35"/>
      <c r="J17" s="35"/>
      <c r="K17" s="92"/>
      <c r="L17" s="35"/>
      <c r="M17" s="94"/>
      <c r="N17" s="18"/>
      <c r="P17" s="54" t="str">
        <f t="shared" si="2"/>
        <v>NICHOLSON P</v>
      </c>
      <c r="Q17" s="56">
        <f>COUNTA(B18:M18,I42:K42,B89:F89)</f>
        <v>20</v>
      </c>
      <c r="R17" s="56" cm="1">
        <f t="array" aca="1" ref="R17" ca="1">SUM(COUNTIF(INDIRECT({"B18:M18","I42:K42","B89:F89"}),"Y"))</f>
        <v>19</v>
      </c>
      <c r="S17" s="13">
        <f t="shared" ca="1" si="1"/>
        <v>1</v>
      </c>
      <c r="T17" s="13">
        <f t="shared" ca="1" si="0"/>
        <v>95</v>
      </c>
    </row>
    <row r="18" spans="1:20" ht="15" customHeight="1" x14ac:dyDescent="0.25">
      <c r="A18" s="15" t="s">
        <v>28</v>
      </c>
      <c r="B18" s="29" t="s">
        <v>62</v>
      </c>
      <c r="C18" s="68" t="s">
        <v>62</v>
      </c>
      <c r="D18" s="30" t="s">
        <v>62</v>
      </c>
      <c r="E18" s="30" t="s">
        <v>62</v>
      </c>
      <c r="F18" s="72" t="s">
        <v>62</v>
      </c>
      <c r="G18" s="249" t="s">
        <v>62</v>
      </c>
      <c r="H18" s="274" t="s">
        <v>62</v>
      </c>
      <c r="I18" s="31" t="s">
        <v>63</v>
      </c>
      <c r="J18" s="309" t="s">
        <v>62</v>
      </c>
      <c r="K18" s="309" t="s">
        <v>62</v>
      </c>
      <c r="L18" s="309" t="s">
        <v>62</v>
      </c>
      <c r="M18" s="70" t="s">
        <v>62</v>
      </c>
      <c r="N18" s="60"/>
      <c r="P18" s="54" t="str">
        <f t="shared" si="2"/>
        <v>ROBINI J</v>
      </c>
      <c r="Q18" s="56">
        <f>COUNTA(B19:M19,F43:H43,B66:O66,B90:F90)</f>
        <v>34</v>
      </c>
      <c r="R18" s="56" cm="1">
        <f t="array" aca="1" ref="R18" ca="1">SUM(COUNTIF(INDIRECT({"B19:M19","F43:H43","B66:O66","B90:F90"}),"Y"))</f>
        <v>31</v>
      </c>
      <c r="S18" s="13">
        <f t="shared" ca="1" si="1"/>
        <v>3</v>
      </c>
      <c r="T18" s="13">
        <f t="shared" ca="1" si="0"/>
        <v>91.17647058823529</v>
      </c>
    </row>
    <row r="19" spans="1:20" ht="15" customHeight="1" x14ac:dyDescent="0.25">
      <c r="A19" s="15" t="s">
        <v>29</v>
      </c>
      <c r="B19" s="29" t="s">
        <v>62</v>
      </c>
      <c r="C19" s="68" t="s">
        <v>62</v>
      </c>
      <c r="D19" s="30" t="s">
        <v>62</v>
      </c>
      <c r="E19" s="30" t="s">
        <v>62</v>
      </c>
      <c r="F19" s="72" t="s">
        <v>62</v>
      </c>
      <c r="G19" s="30" t="s">
        <v>62</v>
      </c>
      <c r="H19" s="274" t="s">
        <v>62</v>
      </c>
      <c r="I19" s="30" t="s">
        <v>62</v>
      </c>
      <c r="J19" s="309" t="s">
        <v>62</v>
      </c>
      <c r="K19" s="309" t="s">
        <v>62</v>
      </c>
      <c r="L19" s="309" t="s">
        <v>62</v>
      </c>
      <c r="M19" s="70" t="s">
        <v>62</v>
      </c>
      <c r="N19" s="18"/>
      <c r="P19" s="54" t="str">
        <f t="shared" si="2"/>
        <v>WATERS C</v>
      </c>
      <c r="Q19" s="56">
        <f>COUNTA(B20:H20,B44:H44,P67:R67,B91:F91)</f>
        <v>22</v>
      </c>
      <c r="R19" s="56" cm="1">
        <f t="array" aca="1" ref="R19" ca="1">SUM(COUNTIF(INDIRECT({"B20:H20","B44:H44","P67:R67","B91:F91"}),"Y"))</f>
        <v>19</v>
      </c>
      <c r="S19" s="13">
        <f t="shared" ca="1" si="1"/>
        <v>3</v>
      </c>
      <c r="T19" s="13">
        <f t="shared" ca="1" si="0"/>
        <v>86.36363636363636</v>
      </c>
    </row>
    <row r="20" spans="1:20" ht="15" customHeight="1" x14ac:dyDescent="0.25">
      <c r="A20" s="15" t="s">
        <v>57</v>
      </c>
      <c r="B20" s="29" t="s">
        <v>62</v>
      </c>
      <c r="C20" s="68" t="s">
        <v>62</v>
      </c>
      <c r="D20" s="30" t="s">
        <v>62</v>
      </c>
      <c r="E20" s="30" t="s">
        <v>62</v>
      </c>
      <c r="F20" s="72" t="s">
        <v>62</v>
      </c>
      <c r="G20" s="249" t="s">
        <v>62</v>
      </c>
      <c r="H20" s="277" t="s">
        <v>63</v>
      </c>
      <c r="I20" s="35"/>
      <c r="J20" s="95"/>
      <c r="K20" s="92"/>
      <c r="L20" s="35"/>
      <c r="M20" s="94"/>
      <c r="N20" s="18"/>
      <c r="P20" s="54" t="str">
        <f t="shared" si="2"/>
        <v>WEATHERBURN J</v>
      </c>
      <c r="Q20" s="56">
        <f>COUNTA(B21:H21,P68:R68,B92:F92)</f>
        <v>15</v>
      </c>
      <c r="R20" s="56" cm="1">
        <f t="array" aca="1" ref="R20" ca="1">SUM(COUNTIF(INDIRECT({"B21:H21","P68:R68","B92:F92"}),"Y"))</f>
        <v>5</v>
      </c>
      <c r="S20" s="13">
        <f t="shared" ca="1" si="1"/>
        <v>10</v>
      </c>
      <c r="T20" s="13">
        <f t="shared" ca="1" si="0"/>
        <v>33.333333333333329</v>
      </c>
    </row>
    <row r="21" spans="1:20" ht="15" customHeight="1" x14ac:dyDescent="0.25">
      <c r="A21" s="32" t="s">
        <v>58</v>
      </c>
      <c r="B21" s="90" t="s">
        <v>62</v>
      </c>
      <c r="C21" s="68" t="s">
        <v>62</v>
      </c>
      <c r="D21" s="31" t="s">
        <v>63</v>
      </c>
      <c r="E21" s="102" t="s">
        <v>64</v>
      </c>
      <c r="F21" s="72" t="s">
        <v>62</v>
      </c>
      <c r="G21" s="30" t="s">
        <v>62</v>
      </c>
      <c r="H21" s="81" t="s">
        <v>63</v>
      </c>
      <c r="I21" s="23"/>
      <c r="J21" s="33"/>
      <c r="K21" s="33"/>
      <c r="L21" s="21"/>
      <c r="M21" s="22"/>
      <c r="N21" s="18"/>
      <c r="P21" s="54" t="str">
        <f>A22</f>
        <v>WELDON T</v>
      </c>
      <c r="Q21" s="56">
        <f>COUNTA(B22:H22,B69:R69,B93:F93)</f>
        <v>29</v>
      </c>
      <c r="R21" s="56" cm="1">
        <f t="array" aca="1" ref="R21" ca="1">SUM(COUNTIF(INDIRECT({"B22:H22","B69:R69","B93:F93"}),"Y"))</f>
        <v>27</v>
      </c>
      <c r="S21" s="13">
        <f t="shared" ca="1" si="1"/>
        <v>2</v>
      </c>
      <c r="T21" s="13">
        <f t="shared" ca="1" si="0"/>
        <v>93.103448275862064</v>
      </c>
    </row>
    <row r="22" spans="1:20" ht="15" customHeight="1" thickBot="1" x14ac:dyDescent="0.3">
      <c r="A22" s="61" t="s">
        <v>30</v>
      </c>
      <c r="B22" s="67" t="s">
        <v>62</v>
      </c>
      <c r="C22" s="106" t="s">
        <v>62</v>
      </c>
      <c r="D22" s="62" t="s">
        <v>62</v>
      </c>
      <c r="E22" s="62" t="s">
        <v>62</v>
      </c>
      <c r="F22" s="76" t="s">
        <v>62</v>
      </c>
      <c r="G22" s="62" t="s">
        <v>62</v>
      </c>
      <c r="H22" s="99" t="s">
        <v>62</v>
      </c>
      <c r="I22" s="34"/>
      <c r="J22" s="64"/>
      <c r="K22" s="64"/>
      <c r="L22" s="63"/>
      <c r="M22" s="83"/>
      <c r="N22" s="18"/>
      <c r="P22" s="241"/>
      <c r="Q22" s="242"/>
      <c r="R22" s="242"/>
      <c r="S22" s="243"/>
      <c r="T22" s="243"/>
    </row>
    <row r="23" spans="1:20" x14ac:dyDescent="0.25">
      <c r="A23" s="84"/>
      <c r="B23" s="85"/>
      <c r="C23" s="86"/>
      <c r="D23" s="86"/>
      <c r="E23" s="85"/>
      <c r="F23" s="85"/>
      <c r="G23" s="85"/>
      <c r="H23" s="86"/>
      <c r="I23" s="86"/>
      <c r="J23" s="18"/>
      <c r="K23" s="18"/>
      <c r="L23" s="18"/>
      <c r="M23" s="18"/>
      <c r="N23" s="18"/>
      <c r="O23" s="18"/>
    </row>
    <row r="24" spans="1:20" ht="24" customHeight="1" x14ac:dyDescent="0.25">
      <c r="A24" s="5" t="s">
        <v>10</v>
      </c>
      <c r="D24" s="5" t="s">
        <v>11</v>
      </c>
      <c r="G24" s="5" t="s">
        <v>12</v>
      </c>
      <c r="I24" s="5" t="s">
        <v>9</v>
      </c>
      <c r="P24" s="240"/>
      <c r="Q24" s="240"/>
    </row>
    <row r="25" spans="1:20" ht="30.75" customHeight="1" thickBot="1" x14ac:dyDescent="0.3"/>
    <row r="26" spans="1:20" ht="24" thickBot="1" x14ac:dyDescent="0.3">
      <c r="B26" s="329" t="s">
        <v>32</v>
      </c>
      <c r="C26" s="330"/>
      <c r="D26" s="330"/>
      <c r="E26" s="332"/>
      <c r="F26" s="329" t="s">
        <v>13</v>
      </c>
      <c r="G26" s="330"/>
      <c r="H26" s="332"/>
      <c r="I26" s="329" t="s">
        <v>14</v>
      </c>
      <c r="J26" s="330"/>
      <c r="K26" s="330"/>
      <c r="L26" s="332"/>
    </row>
    <row r="27" spans="1:20" ht="15.75" customHeight="1" thickBot="1" x14ac:dyDescent="0.3">
      <c r="B27" s="320">
        <v>2023</v>
      </c>
      <c r="C27" s="321"/>
      <c r="D27" s="338">
        <v>2024</v>
      </c>
      <c r="E27" s="339"/>
      <c r="F27" s="336">
        <v>2023</v>
      </c>
      <c r="G27" s="337"/>
      <c r="H27" s="80">
        <v>2024</v>
      </c>
      <c r="I27" s="320">
        <v>2023</v>
      </c>
      <c r="J27" s="321"/>
      <c r="K27" s="320">
        <v>2024</v>
      </c>
      <c r="L27" s="321"/>
      <c r="P27" s="8"/>
    </row>
    <row r="28" spans="1:20" ht="47.25" customHeight="1" thickBot="1" x14ac:dyDescent="0.3">
      <c r="A28" s="148" t="s">
        <v>1</v>
      </c>
      <c r="B28" s="75">
        <v>45097</v>
      </c>
      <c r="C28" s="75">
        <v>45209</v>
      </c>
      <c r="D28" s="9">
        <v>45335</v>
      </c>
      <c r="E28" s="303" t="s">
        <v>67</v>
      </c>
      <c r="F28" s="234">
        <v>45110</v>
      </c>
      <c r="G28" s="235">
        <v>45236</v>
      </c>
      <c r="H28" s="75">
        <v>45335</v>
      </c>
      <c r="I28" s="132">
        <v>45466</v>
      </c>
      <c r="J28" s="75">
        <v>45543</v>
      </c>
      <c r="K28" s="75">
        <v>45373</v>
      </c>
      <c r="L28" s="215" t="s">
        <v>59</v>
      </c>
      <c r="M28" s="17"/>
      <c r="N28" s="17"/>
    </row>
    <row r="29" spans="1:20" ht="15" customHeight="1" x14ac:dyDescent="0.25">
      <c r="A29" s="14" t="s">
        <v>2</v>
      </c>
      <c r="B29" s="167"/>
      <c r="C29" s="110"/>
      <c r="D29" s="301"/>
      <c r="E29" s="304"/>
      <c r="F29" s="214"/>
      <c r="G29" s="150"/>
      <c r="H29" s="263"/>
      <c r="I29" s="284" t="s">
        <v>62</v>
      </c>
      <c r="J29" s="285" t="s">
        <v>62</v>
      </c>
      <c r="K29" s="164" t="s">
        <v>62</v>
      </c>
      <c r="L29" s="165"/>
      <c r="M29" s="18"/>
      <c r="N29" s="18"/>
    </row>
    <row r="30" spans="1:20" x14ac:dyDescent="0.25">
      <c r="A30" s="15" t="s">
        <v>49</v>
      </c>
      <c r="B30" s="156" t="s">
        <v>62</v>
      </c>
      <c r="C30" s="103" t="s">
        <v>62</v>
      </c>
      <c r="D30" s="300" t="s">
        <v>62</v>
      </c>
      <c r="E30" s="305" t="s">
        <v>64</v>
      </c>
      <c r="F30" s="23"/>
      <c r="G30" s="151"/>
      <c r="H30" s="33"/>
      <c r="I30" s="286"/>
      <c r="J30" s="281"/>
      <c r="K30" s="287"/>
      <c r="L30" s="22"/>
      <c r="M30" s="18"/>
      <c r="N30" s="18"/>
    </row>
    <row r="31" spans="1:20" x14ac:dyDescent="0.25">
      <c r="A31" s="15" t="s">
        <v>65</v>
      </c>
      <c r="B31" s="157"/>
      <c r="C31" s="21"/>
      <c r="D31" s="151"/>
      <c r="E31" s="22"/>
      <c r="F31" s="23"/>
      <c r="G31" s="151"/>
      <c r="H31" s="33"/>
      <c r="I31" s="286"/>
      <c r="J31" s="281"/>
      <c r="K31" s="287"/>
      <c r="L31" s="22"/>
      <c r="M31" s="18"/>
      <c r="N31" s="18"/>
    </row>
    <row r="32" spans="1:20" x14ac:dyDescent="0.25">
      <c r="A32" s="15" t="s">
        <v>50</v>
      </c>
      <c r="B32" s="157"/>
      <c r="C32" s="21"/>
      <c r="D32" s="151"/>
      <c r="E32" s="22"/>
      <c r="F32" s="23"/>
      <c r="G32" s="151"/>
      <c r="H32" s="33"/>
      <c r="I32" s="286"/>
      <c r="J32" s="281"/>
      <c r="K32" s="287"/>
      <c r="L32" s="22"/>
      <c r="M32" s="18"/>
      <c r="N32" s="18"/>
    </row>
    <row r="33" spans="1:17" x14ac:dyDescent="0.25">
      <c r="A33" s="15" t="s">
        <v>51</v>
      </c>
      <c r="B33" s="160" t="s">
        <v>62</v>
      </c>
      <c r="C33" s="30" t="s">
        <v>62</v>
      </c>
      <c r="D33" s="152" t="s">
        <v>62</v>
      </c>
      <c r="E33" s="70" t="s">
        <v>62</v>
      </c>
      <c r="F33" s="88"/>
      <c r="G33" s="153"/>
      <c r="H33" s="33"/>
      <c r="I33" s="288" t="s">
        <v>62</v>
      </c>
      <c r="J33" s="289" t="s">
        <v>62</v>
      </c>
      <c r="K33" s="290" t="s">
        <v>62</v>
      </c>
      <c r="L33" s="96"/>
      <c r="M33" s="18"/>
      <c r="N33" s="18"/>
    </row>
    <row r="34" spans="1:17" x14ac:dyDescent="0.25">
      <c r="A34" s="15" t="s">
        <v>52</v>
      </c>
      <c r="B34" s="159"/>
      <c r="C34" s="95"/>
      <c r="D34" s="153"/>
      <c r="E34" s="94"/>
      <c r="F34" s="88"/>
      <c r="G34" s="153"/>
      <c r="H34" s="33"/>
      <c r="I34" s="286"/>
      <c r="J34" s="281"/>
      <c r="K34" s="287"/>
      <c r="L34" s="24"/>
      <c r="M34" s="18"/>
      <c r="N34" s="18"/>
    </row>
    <row r="35" spans="1:17" x14ac:dyDescent="0.25">
      <c r="A35" s="15" t="s">
        <v>53</v>
      </c>
      <c r="B35" s="158" t="s">
        <v>63</v>
      </c>
      <c r="C35" s="31" t="s">
        <v>63</v>
      </c>
      <c r="D35" s="152" t="s">
        <v>62</v>
      </c>
      <c r="E35" s="70" t="s">
        <v>62</v>
      </c>
      <c r="F35" s="68" t="s">
        <v>62</v>
      </c>
      <c r="G35" s="152" t="s">
        <v>62</v>
      </c>
      <c r="H35" s="72" t="s">
        <v>62</v>
      </c>
      <c r="I35" s="264" t="s">
        <v>63</v>
      </c>
      <c r="J35" s="262" t="s">
        <v>62</v>
      </c>
      <c r="K35" s="271" t="s">
        <v>64</v>
      </c>
      <c r="L35" s="98"/>
      <c r="M35" s="18"/>
      <c r="N35" s="18"/>
    </row>
    <row r="36" spans="1:17" x14ac:dyDescent="0.25">
      <c r="A36" s="15" t="s">
        <v>54</v>
      </c>
      <c r="B36" s="157"/>
      <c r="C36" s="21"/>
      <c r="D36" s="151"/>
      <c r="E36" s="22"/>
      <c r="F36" s="236" t="s">
        <v>63</v>
      </c>
      <c r="G36" s="239" t="s">
        <v>63</v>
      </c>
      <c r="H36" s="283" t="s">
        <v>63</v>
      </c>
      <c r="I36" s="288" t="s">
        <v>62</v>
      </c>
      <c r="J36" s="289" t="s">
        <v>62</v>
      </c>
      <c r="K36" s="290" t="s">
        <v>62</v>
      </c>
      <c r="L36" s="96"/>
      <c r="M36" s="18"/>
      <c r="N36" s="18"/>
    </row>
    <row r="37" spans="1:17" x14ac:dyDescent="0.25">
      <c r="A37" s="15" t="s">
        <v>22</v>
      </c>
      <c r="B37" s="158" t="s">
        <v>63</v>
      </c>
      <c r="C37" s="30" t="s">
        <v>62</v>
      </c>
      <c r="D37" s="152" t="s">
        <v>62</v>
      </c>
      <c r="E37" s="306" t="s">
        <v>64</v>
      </c>
      <c r="F37" s="88"/>
      <c r="G37" s="153"/>
      <c r="H37" s="210"/>
      <c r="I37" s="265"/>
      <c r="J37" s="260"/>
      <c r="K37" s="287"/>
      <c r="L37" s="22"/>
      <c r="M37" s="18"/>
      <c r="N37" s="18"/>
    </row>
    <row r="38" spans="1:17" x14ac:dyDescent="0.25">
      <c r="A38" s="15" t="s">
        <v>25</v>
      </c>
      <c r="B38" s="157"/>
      <c r="C38" s="21"/>
      <c r="D38" s="151"/>
      <c r="E38" s="22"/>
      <c r="F38" s="238" t="s">
        <v>62</v>
      </c>
      <c r="G38" s="237" t="s">
        <v>62</v>
      </c>
      <c r="H38" s="72" t="s">
        <v>62</v>
      </c>
      <c r="I38" s="266" t="s">
        <v>62</v>
      </c>
      <c r="J38" s="262" t="s">
        <v>62</v>
      </c>
      <c r="K38" s="290" t="s">
        <v>62</v>
      </c>
      <c r="L38" s="96"/>
      <c r="M38" s="18"/>
      <c r="N38" s="18"/>
    </row>
    <row r="39" spans="1:17" x14ac:dyDescent="0.25">
      <c r="A39" s="15" t="s">
        <v>55</v>
      </c>
      <c r="B39" s="160" t="s">
        <v>62</v>
      </c>
      <c r="C39" s="30" t="s">
        <v>62</v>
      </c>
      <c r="D39" s="152" t="s">
        <v>62</v>
      </c>
      <c r="E39" s="70" t="s">
        <v>62</v>
      </c>
      <c r="F39" s="68" t="s">
        <v>62</v>
      </c>
      <c r="G39" s="152" t="s">
        <v>62</v>
      </c>
      <c r="H39" s="283" t="s">
        <v>63</v>
      </c>
      <c r="I39" s="286"/>
      <c r="J39" s="281"/>
      <c r="K39" s="287"/>
      <c r="L39" s="22"/>
      <c r="M39" s="18"/>
      <c r="N39" s="18"/>
    </row>
    <row r="40" spans="1:17" x14ac:dyDescent="0.25">
      <c r="A40" s="15" t="s">
        <v>27</v>
      </c>
      <c r="B40" s="157"/>
      <c r="C40" s="21"/>
      <c r="D40" s="151"/>
      <c r="E40" s="22"/>
      <c r="F40" s="280"/>
      <c r="G40" s="281"/>
      <c r="H40" s="210"/>
      <c r="I40" s="265"/>
      <c r="J40" s="260"/>
      <c r="K40" s="161"/>
      <c r="L40" s="94"/>
      <c r="M40" s="18"/>
      <c r="N40" s="18"/>
    </row>
    <row r="41" spans="1:17" x14ac:dyDescent="0.25">
      <c r="A41" s="15" t="s">
        <v>56</v>
      </c>
      <c r="B41" s="157"/>
      <c r="C41" s="21"/>
      <c r="D41" s="151"/>
      <c r="E41" s="22"/>
      <c r="F41" s="280"/>
      <c r="G41" s="281"/>
      <c r="H41" s="282"/>
      <c r="I41" s="286"/>
      <c r="J41" s="281"/>
      <c r="K41" s="161"/>
      <c r="L41" s="94"/>
      <c r="M41" s="18"/>
      <c r="N41" s="18"/>
    </row>
    <row r="42" spans="1:17" x14ac:dyDescent="0.25">
      <c r="A42" s="15" t="s">
        <v>28</v>
      </c>
      <c r="B42" s="157"/>
      <c r="C42" s="21"/>
      <c r="D42" s="151"/>
      <c r="E42" s="22"/>
      <c r="F42" s="280"/>
      <c r="G42" s="281"/>
      <c r="H42" s="282"/>
      <c r="I42" s="288" t="s">
        <v>62</v>
      </c>
      <c r="J42" s="289" t="s">
        <v>62</v>
      </c>
      <c r="K42" s="160" t="s">
        <v>62</v>
      </c>
      <c r="L42" s="70"/>
      <c r="M42" s="18"/>
      <c r="N42" s="18"/>
    </row>
    <row r="43" spans="1:17" x14ac:dyDescent="0.25">
      <c r="A43" s="15" t="s">
        <v>29</v>
      </c>
      <c r="B43" s="161"/>
      <c r="C43" s="35"/>
      <c r="D43" s="153"/>
      <c r="E43" s="94"/>
      <c r="F43" s="69" t="s">
        <v>63</v>
      </c>
      <c r="G43" s="152" t="s">
        <v>62</v>
      </c>
      <c r="H43" s="72" t="s">
        <v>62</v>
      </c>
      <c r="I43" s="66"/>
      <c r="J43" s="153"/>
      <c r="K43" s="287"/>
      <c r="L43" s="22"/>
      <c r="M43" s="18"/>
      <c r="N43" s="18"/>
    </row>
    <row r="44" spans="1:17" x14ac:dyDescent="0.25">
      <c r="A44" s="15" t="s">
        <v>57</v>
      </c>
      <c r="B44" s="160" t="s">
        <v>62</v>
      </c>
      <c r="C44" s="30" t="s">
        <v>62</v>
      </c>
      <c r="D44" s="152" t="s">
        <v>62</v>
      </c>
      <c r="E44" s="70" t="s">
        <v>62</v>
      </c>
      <c r="F44" s="68" t="s">
        <v>62</v>
      </c>
      <c r="G44" s="152" t="s">
        <v>62</v>
      </c>
      <c r="H44" s="72" t="s">
        <v>62</v>
      </c>
      <c r="I44" s="265"/>
      <c r="J44" s="260"/>
      <c r="K44" s="287"/>
      <c r="L44" s="22"/>
      <c r="M44" s="18"/>
      <c r="N44" s="18"/>
    </row>
    <row r="45" spans="1:17" x14ac:dyDescent="0.25">
      <c r="A45" s="32" t="s">
        <v>58</v>
      </c>
      <c r="B45" s="159"/>
      <c r="C45" s="95"/>
      <c r="D45" s="153"/>
      <c r="E45" s="94"/>
      <c r="F45" s="88"/>
      <c r="G45" s="153"/>
      <c r="H45" s="92"/>
      <c r="I45" s="66"/>
      <c r="J45" s="153"/>
      <c r="K45" s="157"/>
      <c r="L45" s="24"/>
      <c r="M45" s="18"/>
    </row>
    <row r="46" spans="1:17" ht="24.75" customHeight="1" thickBot="1" x14ac:dyDescent="0.3">
      <c r="A46" s="61" t="s">
        <v>30</v>
      </c>
      <c r="B46" s="162"/>
      <c r="C46" s="166"/>
      <c r="D46" s="154"/>
      <c r="E46" s="307"/>
      <c r="F46" s="302"/>
      <c r="G46" s="154"/>
      <c r="H46" s="64"/>
      <c r="I46" s="267"/>
      <c r="J46" s="261"/>
      <c r="K46" s="163"/>
      <c r="L46" s="83"/>
    </row>
    <row r="47" spans="1:17" ht="23.25" x14ac:dyDescent="0.25">
      <c r="A47" s="84"/>
      <c r="B47" s="85"/>
      <c r="C47" s="86"/>
      <c r="D47" s="86"/>
      <c r="E47" s="86"/>
      <c r="F47" s="86"/>
      <c r="G47" s="86"/>
      <c r="H47" s="60"/>
      <c r="I47" s="18"/>
      <c r="J47" s="18"/>
      <c r="Q47" s="58"/>
    </row>
    <row r="48" spans="1:17" ht="15.75" thickBot="1" x14ac:dyDescent="0.3">
      <c r="A48" s="5" t="s">
        <v>10</v>
      </c>
      <c r="D48" s="25" t="s">
        <v>36</v>
      </c>
      <c r="G48" s="5" t="s">
        <v>12</v>
      </c>
      <c r="I48" s="5" t="s">
        <v>9</v>
      </c>
    </row>
    <row r="49" spans="1:18" ht="24" thickBot="1" x14ac:dyDescent="0.3">
      <c r="A49" s="329" t="s">
        <v>15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2"/>
      <c r="Q49" s="329" t="s">
        <v>34</v>
      </c>
      <c r="R49" s="332"/>
    </row>
    <row r="50" spans="1:18" ht="15.75" thickBot="1" x14ac:dyDescent="0.3">
      <c r="B50" s="333">
        <v>2023</v>
      </c>
      <c r="C50" s="334"/>
      <c r="D50" s="334"/>
      <c r="E50" s="334"/>
      <c r="F50" s="334"/>
      <c r="G50" s="334"/>
      <c r="H50" s="334"/>
      <c r="I50" s="334"/>
      <c r="J50" s="335"/>
      <c r="K50" s="326">
        <v>2024</v>
      </c>
      <c r="L50" s="327"/>
      <c r="M50" s="327"/>
      <c r="N50" s="327"/>
      <c r="O50" s="327"/>
      <c r="P50" s="334"/>
      <c r="Q50" s="250">
        <v>2023</v>
      </c>
      <c r="R50" s="20">
        <v>2024</v>
      </c>
    </row>
    <row r="51" spans="1:18" ht="15.75" thickBot="1" x14ac:dyDescent="0.3">
      <c r="A51" s="16" t="s">
        <v>1</v>
      </c>
      <c r="B51" s="75">
        <v>45068</v>
      </c>
      <c r="C51" s="75">
        <v>45099</v>
      </c>
      <c r="D51" s="87">
        <v>45120</v>
      </c>
      <c r="E51" s="75">
        <v>45155</v>
      </c>
      <c r="F51" s="87">
        <v>45183</v>
      </c>
      <c r="G51" s="75">
        <v>45211</v>
      </c>
      <c r="H51" s="75">
        <v>45239</v>
      </c>
      <c r="I51" s="155">
        <v>45267</v>
      </c>
      <c r="J51" s="75">
        <v>45295</v>
      </c>
      <c r="K51" s="75">
        <v>45323</v>
      </c>
      <c r="L51" s="75">
        <v>45351</v>
      </c>
      <c r="M51" s="75">
        <v>45379</v>
      </c>
      <c r="N51" s="9">
        <v>45407</v>
      </c>
      <c r="O51" s="11">
        <v>45435</v>
      </c>
      <c r="P51" s="155">
        <v>45083</v>
      </c>
      <c r="Q51" s="11">
        <v>45195</v>
      </c>
      <c r="R51" s="155">
        <v>45328</v>
      </c>
    </row>
    <row r="52" spans="1:18" x14ac:dyDescent="0.25">
      <c r="A52" s="14" t="s">
        <v>2</v>
      </c>
      <c r="B52" s="108"/>
      <c r="C52" s="109"/>
      <c r="D52" s="110"/>
      <c r="E52" s="111"/>
      <c r="F52" s="110"/>
      <c r="G52" s="111"/>
      <c r="H52" s="111"/>
      <c r="I52" s="209"/>
      <c r="J52" s="212"/>
      <c r="K52" s="112"/>
      <c r="L52" s="112"/>
      <c r="M52" s="113"/>
      <c r="N52" s="112"/>
      <c r="O52" s="253"/>
      <c r="P52" s="251"/>
      <c r="Q52" s="272"/>
      <c r="R52" s="273"/>
    </row>
    <row r="53" spans="1:18" x14ac:dyDescent="0.25">
      <c r="A53" s="15" t="s">
        <v>49</v>
      </c>
      <c r="B53" s="29" t="s">
        <v>62</v>
      </c>
      <c r="C53" s="29" t="s">
        <v>62</v>
      </c>
      <c r="D53" s="29" t="s">
        <v>62</v>
      </c>
      <c r="E53" s="28" t="s">
        <v>63</v>
      </c>
      <c r="F53" s="29" t="s">
        <v>62</v>
      </c>
      <c r="G53" s="29" t="s">
        <v>62</v>
      </c>
      <c r="H53" s="102" t="s">
        <v>64</v>
      </c>
      <c r="I53" s="29" t="s">
        <v>62</v>
      </c>
      <c r="J53" s="31" t="s">
        <v>63</v>
      </c>
      <c r="K53" s="249" t="s">
        <v>62</v>
      </c>
      <c r="L53" s="249" t="s">
        <v>62</v>
      </c>
      <c r="M53" s="249" t="s">
        <v>62</v>
      </c>
      <c r="N53" s="270" t="s">
        <v>63</v>
      </c>
      <c r="O53" s="277" t="s">
        <v>68</v>
      </c>
      <c r="P53" s="88"/>
      <c r="Q53" s="35"/>
      <c r="R53" s="100"/>
    </row>
    <row r="54" spans="1:18" x14ac:dyDescent="0.25">
      <c r="A54" s="15" t="s">
        <v>65</v>
      </c>
      <c r="B54" s="66"/>
      <c r="C54" s="88"/>
      <c r="D54" s="88"/>
      <c r="E54" s="89"/>
      <c r="F54" s="88"/>
      <c r="G54" s="88"/>
      <c r="H54" s="107"/>
      <c r="I54" s="282"/>
      <c r="J54" s="275"/>
      <c r="K54" s="291"/>
      <c r="L54" s="291"/>
      <c r="M54" s="291"/>
      <c r="N54" s="292"/>
      <c r="O54" s="293"/>
      <c r="P54" s="88"/>
      <c r="Q54" s="31" t="s">
        <v>63</v>
      </c>
      <c r="R54" s="81" t="s">
        <v>63</v>
      </c>
    </row>
    <row r="55" spans="1:18" x14ac:dyDescent="0.25">
      <c r="A55" s="15" t="s">
        <v>50</v>
      </c>
      <c r="B55" s="66"/>
      <c r="C55" s="35"/>
      <c r="D55" s="35"/>
      <c r="E55" s="35"/>
      <c r="F55" s="35"/>
      <c r="G55" s="35"/>
      <c r="H55" s="35"/>
      <c r="I55" s="92"/>
      <c r="J55" s="35"/>
      <c r="K55" s="88"/>
      <c r="L55" s="88"/>
      <c r="M55" s="89"/>
      <c r="N55" s="88"/>
      <c r="O55" s="100"/>
      <c r="P55" s="104" t="s">
        <v>62</v>
      </c>
      <c r="Q55" s="249" t="s">
        <v>62</v>
      </c>
      <c r="R55" s="277" t="s">
        <v>63</v>
      </c>
    </row>
    <row r="56" spans="1:18" x14ac:dyDescent="0.25">
      <c r="A56" s="15" t="s">
        <v>51</v>
      </c>
      <c r="B56" s="66"/>
      <c r="C56" s="95"/>
      <c r="D56" s="35"/>
      <c r="E56" s="35"/>
      <c r="F56" s="95"/>
      <c r="G56" s="35"/>
      <c r="H56" s="35"/>
      <c r="I56" s="210"/>
      <c r="J56" s="35"/>
      <c r="K56" s="88"/>
      <c r="L56" s="88"/>
      <c r="M56" s="88"/>
      <c r="N56" s="88"/>
      <c r="O56" s="100"/>
      <c r="P56" s="104" t="s">
        <v>62</v>
      </c>
      <c r="Q56" s="270" t="s">
        <v>63</v>
      </c>
      <c r="R56" s="274" t="s">
        <v>62</v>
      </c>
    </row>
    <row r="57" spans="1:18" x14ac:dyDescent="0.25">
      <c r="A57" s="15" t="s">
        <v>52</v>
      </c>
      <c r="B57" s="29" t="s">
        <v>62</v>
      </c>
      <c r="C57" s="29" t="s">
        <v>62</v>
      </c>
      <c r="D57" s="29" t="s">
        <v>62</v>
      </c>
      <c r="E57" s="29" t="s">
        <v>62</v>
      </c>
      <c r="F57" s="29" t="s">
        <v>62</v>
      </c>
      <c r="G57" s="28" t="s">
        <v>63</v>
      </c>
      <c r="H57" s="28" t="s">
        <v>63</v>
      </c>
      <c r="I57" s="73" t="s">
        <v>63</v>
      </c>
      <c r="J57" s="249" t="s">
        <v>62</v>
      </c>
      <c r="K57" s="68" t="s">
        <v>62</v>
      </c>
      <c r="L57" s="68" t="s">
        <v>62</v>
      </c>
      <c r="M57" s="69" t="s">
        <v>63</v>
      </c>
      <c r="N57" s="68" t="s">
        <v>62</v>
      </c>
      <c r="O57" s="318" t="s">
        <v>64</v>
      </c>
      <c r="P57" s="104" t="s">
        <v>62</v>
      </c>
      <c r="Q57" s="249" t="s">
        <v>62</v>
      </c>
      <c r="R57" s="274" t="s">
        <v>62</v>
      </c>
    </row>
    <row r="58" spans="1:18" x14ac:dyDescent="0.25">
      <c r="A58" s="15" t="s">
        <v>53</v>
      </c>
      <c r="B58" s="65"/>
      <c r="C58" s="26"/>
      <c r="D58" s="26"/>
      <c r="E58" s="294"/>
      <c r="F58" s="294"/>
      <c r="G58" s="275"/>
      <c r="H58" s="275"/>
      <c r="I58" s="282"/>
      <c r="J58" s="275"/>
      <c r="K58" s="275"/>
      <c r="L58" s="275"/>
      <c r="M58" s="275"/>
      <c r="N58" s="275"/>
      <c r="O58" s="276"/>
      <c r="P58" s="23"/>
      <c r="Q58" s="275"/>
      <c r="R58" s="276"/>
    </row>
    <row r="59" spans="1:18" x14ac:dyDescent="0.25">
      <c r="A59" s="15" t="s">
        <v>54</v>
      </c>
      <c r="B59" s="29" t="s">
        <v>62</v>
      </c>
      <c r="C59" s="29" t="s">
        <v>62</v>
      </c>
      <c r="D59" s="29" t="s">
        <v>62</v>
      </c>
      <c r="E59" s="29" t="s">
        <v>62</v>
      </c>
      <c r="F59" s="29" t="s">
        <v>62</v>
      </c>
      <c r="G59" s="29" t="s">
        <v>62</v>
      </c>
      <c r="H59" s="29" t="s">
        <v>62</v>
      </c>
      <c r="I59" s="73" t="s">
        <v>63</v>
      </c>
      <c r="J59" s="249" t="s">
        <v>62</v>
      </c>
      <c r="K59" s="68" t="s">
        <v>62</v>
      </c>
      <c r="L59" s="68" t="s">
        <v>62</v>
      </c>
      <c r="M59" s="68" t="s">
        <v>62</v>
      </c>
      <c r="N59" s="68" t="s">
        <v>62</v>
      </c>
      <c r="O59" s="97" t="s">
        <v>62</v>
      </c>
      <c r="P59" s="88"/>
      <c r="Q59" s="35"/>
      <c r="R59" s="100"/>
    </row>
    <row r="60" spans="1:18" x14ac:dyDescent="0.25">
      <c r="A60" s="15" t="s">
        <v>22</v>
      </c>
      <c r="B60" s="28" t="s">
        <v>63</v>
      </c>
      <c r="C60" s="29" t="s">
        <v>62</v>
      </c>
      <c r="D60" s="29" t="s">
        <v>62</v>
      </c>
      <c r="E60" s="28" t="s">
        <v>63</v>
      </c>
      <c r="F60" s="28" t="s">
        <v>63</v>
      </c>
      <c r="G60" s="28" t="s">
        <v>63</v>
      </c>
      <c r="H60" s="29" t="s">
        <v>62</v>
      </c>
      <c r="I60" s="73" t="s">
        <v>63</v>
      </c>
      <c r="J60" s="249" t="s">
        <v>62</v>
      </c>
      <c r="K60" s="68" t="s">
        <v>62</v>
      </c>
      <c r="L60" s="68" t="s">
        <v>62</v>
      </c>
      <c r="M60" s="68" t="s">
        <v>62</v>
      </c>
      <c r="N60" s="68" t="s">
        <v>62</v>
      </c>
      <c r="O60" s="97" t="s">
        <v>62</v>
      </c>
      <c r="P60" s="23"/>
      <c r="Q60" s="275"/>
      <c r="R60" s="276"/>
    </row>
    <row r="61" spans="1:18" x14ac:dyDescent="0.25">
      <c r="A61" s="15" t="s">
        <v>25</v>
      </c>
      <c r="B61" s="28" t="s">
        <v>63</v>
      </c>
      <c r="C61" s="29" t="s">
        <v>62</v>
      </c>
      <c r="D61" s="29" t="s">
        <v>62</v>
      </c>
      <c r="E61" s="28" t="s">
        <v>63</v>
      </c>
      <c r="F61" s="29" t="s">
        <v>62</v>
      </c>
      <c r="G61" s="28" t="s">
        <v>63</v>
      </c>
      <c r="H61" s="29" t="s">
        <v>62</v>
      </c>
      <c r="I61" s="73" t="s">
        <v>63</v>
      </c>
      <c r="J61" s="249" t="s">
        <v>62</v>
      </c>
      <c r="K61" s="69" t="s">
        <v>63</v>
      </c>
      <c r="L61" s="68" t="s">
        <v>62</v>
      </c>
      <c r="M61" s="69" t="s">
        <v>63</v>
      </c>
      <c r="N61" s="68" t="s">
        <v>62</v>
      </c>
      <c r="O61" s="81" t="s">
        <v>63</v>
      </c>
      <c r="P61" s="247"/>
      <c r="Q61" s="275"/>
      <c r="R61" s="276"/>
    </row>
    <row r="62" spans="1:18" x14ac:dyDescent="0.25">
      <c r="A62" s="15" t="s">
        <v>55</v>
      </c>
      <c r="B62" s="66"/>
      <c r="C62" s="95"/>
      <c r="D62" s="107"/>
      <c r="E62" s="95"/>
      <c r="F62" s="95"/>
      <c r="G62" s="95"/>
      <c r="H62" s="95"/>
      <c r="I62" s="211"/>
      <c r="J62" s="107"/>
      <c r="K62" s="89"/>
      <c r="L62" s="89"/>
      <c r="M62" s="89"/>
      <c r="N62" s="114"/>
      <c r="O62" s="252"/>
      <c r="P62" s="88"/>
      <c r="Q62" s="35"/>
      <c r="R62" s="100"/>
    </row>
    <row r="63" spans="1:18" x14ac:dyDescent="0.25">
      <c r="A63" s="15" t="s">
        <v>27</v>
      </c>
      <c r="B63" s="65"/>
      <c r="C63" s="26"/>
      <c r="D63" s="26"/>
      <c r="E63" s="295"/>
      <c r="F63" s="275"/>
      <c r="G63" s="275"/>
      <c r="H63" s="275"/>
      <c r="I63" s="296"/>
      <c r="J63" s="275"/>
      <c r="K63" s="295"/>
      <c r="L63" s="295"/>
      <c r="M63" s="297"/>
      <c r="N63" s="297"/>
      <c r="O63" s="293"/>
      <c r="P63" s="68" t="s">
        <v>62</v>
      </c>
      <c r="Q63" s="30" t="s">
        <v>62</v>
      </c>
      <c r="R63" s="97" t="s">
        <v>62</v>
      </c>
    </row>
    <row r="64" spans="1:18" x14ac:dyDescent="0.25">
      <c r="A64" s="15" t="s">
        <v>56</v>
      </c>
      <c r="B64" s="29" t="s">
        <v>62</v>
      </c>
      <c r="C64" s="29" t="s">
        <v>62</v>
      </c>
      <c r="D64" s="102" t="s">
        <v>64</v>
      </c>
      <c r="E64" s="29" t="s">
        <v>62</v>
      </c>
      <c r="F64" s="29" t="s">
        <v>62</v>
      </c>
      <c r="G64" s="29" t="s">
        <v>62</v>
      </c>
      <c r="H64" s="29" t="s">
        <v>62</v>
      </c>
      <c r="I64" s="29" t="s">
        <v>62</v>
      </c>
      <c r="J64" s="249" t="s">
        <v>62</v>
      </c>
      <c r="K64" s="249" t="s">
        <v>62</v>
      </c>
      <c r="L64" s="249" t="s">
        <v>62</v>
      </c>
      <c r="M64" s="249" t="s">
        <v>62</v>
      </c>
      <c r="N64" s="270" t="s">
        <v>63</v>
      </c>
      <c r="O64" s="277" t="s">
        <v>62</v>
      </c>
      <c r="P64" s="104" t="s">
        <v>62</v>
      </c>
      <c r="Q64" s="249" t="s">
        <v>62</v>
      </c>
      <c r="R64" s="274" t="s">
        <v>62</v>
      </c>
    </row>
    <row r="65" spans="1:18" x14ac:dyDescent="0.25">
      <c r="A65" s="15" t="s">
        <v>28</v>
      </c>
      <c r="B65" s="65"/>
      <c r="C65" s="26"/>
      <c r="D65" s="26"/>
      <c r="E65" s="298"/>
      <c r="F65" s="298"/>
      <c r="G65" s="298"/>
      <c r="H65" s="298"/>
      <c r="I65" s="299"/>
      <c r="J65" s="294"/>
      <c r="K65" s="294"/>
      <c r="L65" s="294"/>
      <c r="M65" s="294"/>
      <c r="N65" s="275"/>
      <c r="O65" s="276"/>
      <c r="P65" s="23"/>
      <c r="Q65" s="275"/>
      <c r="R65" s="276"/>
    </row>
    <row r="66" spans="1:18" x14ac:dyDescent="0.25">
      <c r="A66" s="15" t="s">
        <v>29</v>
      </c>
      <c r="B66" s="28" t="s">
        <v>63</v>
      </c>
      <c r="C66" s="29" t="s">
        <v>62</v>
      </c>
      <c r="D66" s="29" t="s">
        <v>62</v>
      </c>
      <c r="E66" s="29" t="s">
        <v>62</v>
      </c>
      <c r="F66" s="29" t="s">
        <v>62</v>
      </c>
      <c r="G66" s="29" t="s">
        <v>62</v>
      </c>
      <c r="H66" s="29" t="s">
        <v>62</v>
      </c>
      <c r="I66" s="29" t="s">
        <v>62</v>
      </c>
      <c r="J66" s="30" t="s">
        <v>62</v>
      </c>
      <c r="K66" s="68" t="s">
        <v>62</v>
      </c>
      <c r="L66" s="68" t="s">
        <v>62</v>
      </c>
      <c r="M66" s="68" t="s">
        <v>62</v>
      </c>
      <c r="N66" s="68" t="s">
        <v>62</v>
      </c>
      <c r="O66" s="81" t="s">
        <v>63</v>
      </c>
      <c r="P66" s="23"/>
      <c r="Q66" s="275"/>
      <c r="R66" s="276"/>
    </row>
    <row r="67" spans="1:18" x14ac:dyDescent="0.25">
      <c r="A67" s="15" t="s">
        <v>57</v>
      </c>
      <c r="B67" s="66"/>
      <c r="C67" s="35"/>
      <c r="D67" s="35"/>
      <c r="E67" s="35"/>
      <c r="F67" s="35"/>
      <c r="G67" s="95"/>
      <c r="H67" s="35"/>
      <c r="I67" s="210"/>
      <c r="J67" s="95"/>
      <c r="K67" s="89"/>
      <c r="L67" s="89"/>
      <c r="M67" s="88"/>
      <c r="N67" s="88"/>
      <c r="O67" s="252"/>
      <c r="P67" s="104" t="s">
        <v>62</v>
      </c>
      <c r="Q67" s="249" t="s">
        <v>62</v>
      </c>
      <c r="R67" s="274" t="s">
        <v>62</v>
      </c>
    </row>
    <row r="68" spans="1:18" x14ac:dyDescent="0.25">
      <c r="A68" s="32" t="s">
        <v>58</v>
      </c>
      <c r="B68" s="66"/>
      <c r="C68" s="35"/>
      <c r="D68" s="35"/>
      <c r="E68" s="275"/>
      <c r="F68" s="275"/>
      <c r="G68" s="275"/>
      <c r="H68" s="275"/>
      <c r="I68" s="282"/>
      <c r="J68" s="275"/>
      <c r="K68" s="275"/>
      <c r="L68" s="275"/>
      <c r="M68" s="275"/>
      <c r="N68" s="275"/>
      <c r="O68" s="276"/>
      <c r="P68" s="69" t="s">
        <v>63</v>
      </c>
      <c r="Q68" s="31" t="s">
        <v>63</v>
      </c>
      <c r="R68" s="97" t="s">
        <v>62</v>
      </c>
    </row>
    <row r="69" spans="1:18" ht="15.75" thickBot="1" x14ac:dyDescent="0.3">
      <c r="A69" s="61" t="s">
        <v>30</v>
      </c>
      <c r="B69" s="67" t="s">
        <v>62</v>
      </c>
      <c r="C69" s="67" t="s">
        <v>62</v>
      </c>
      <c r="D69" s="67" t="s">
        <v>62</v>
      </c>
      <c r="E69" s="67" t="s">
        <v>62</v>
      </c>
      <c r="F69" s="67" t="s">
        <v>62</v>
      </c>
      <c r="G69" s="67" t="s">
        <v>62</v>
      </c>
      <c r="H69" s="67" t="s">
        <v>62</v>
      </c>
      <c r="I69" s="67" t="s">
        <v>62</v>
      </c>
      <c r="J69" s="62" t="s">
        <v>62</v>
      </c>
      <c r="K69" s="106" t="s">
        <v>62</v>
      </c>
      <c r="L69" s="106" t="s">
        <v>62</v>
      </c>
      <c r="M69" s="268" t="s">
        <v>63</v>
      </c>
      <c r="N69" s="106" t="s">
        <v>62</v>
      </c>
      <c r="O69" s="99" t="s">
        <v>62</v>
      </c>
      <c r="P69" s="106" t="s">
        <v>62</v>
      </c>
      <c r="Q69" s="62" t="s">
        <v>62</v>
      </c>
      <c r="R69" s="82" t="s">
        <v>63</v>
      </c>
    </row>
    <row r="70" spans="1:18" x14ac:dyDescent="0.25">
      <c r="A70" s="84"/>
      <c r="B70" s="85"/>
      <c r="C70" s="85"/>
      <c r="I70" s="85"/>
      <c r="J70" s="85"/>
    </row>
    <row r="71" spans="1:18" x14ac:dyDescent="0.25">
      <c r="A71" s="5" t="s">
        <v>10</v>
      </c>
      <c r="D71" s="5" t="s">
        <v>11</v>
      </c>
      <c r="G71" s="5" t="s">
        <v>12</v>
      </c>
      <c r="I71" s="5" t="s">
        <v>9</v>
      </c>
    </row>
    <row r="72" spans="1:18" ht="15.75" thickBot="1" x14ac:dyDescent="0.3"/>
    <row r="73" spans="1:18" ht="24" thickBot="1" x14ac:dyDescent="0.3">
      <c r="B73" s="329" t="s">
        <v>35</v>
      </c>
      <c r="C73" s="330"/>
      <c r="D73" s="330"/>
      <c r="E73" s="330"/>
      <c r="F73" s="332"/>
    </row>
    <row r="74" spans="1:18" ht="15.75" thickBot="1" x14ac:dyDescent="0.3">
      <c r="B74" s="320">
        <v>2023</v>
      </c>
      <c r="C74" s="331"/>
      <c r="D74" s="331"/>
      <c r="E74" s="321"/>
      <c r="F74" s="317">
        <v>2024</v>
      </c>
    </row>
    <row r="75" spans="1:18" ht="15.75" thickBot="1" x14ac:dyDescent="0.3">
      <c r="A75" s="27" t="s">
        <v>1</v>
      </c>
      <c r="B75" s="75">
        <v>45120</v>
      </c>
      <c r="C75" s="75">
        <v>45204</v>
      </c>
      <c r="D75" s="87">
        <v>45260</v>
      </c>
      <c r="E75" s="75">
        <v>45330</v>
      </c>
      <c r="F75" s="155">
        <v>45393</v>
      </c>
    </row>
    <row r="76" spans="1:18" x14ac:dyDescent="0.25">
      <c r="A76" s="173" t="s">
        <v>2</v>
      </c>
      <c r="B76" s="28" t="s">
        <v>63</v>
      </c>
      <c r="C76" s="29" t="s">
        <v>62</v>
      </c>
      <c r="D76" s="160" t="s">
        <v>62</v>
      </c>
      <c r="E76" s="279" t="s">
        <v>63</v>
      </c>
      <c r="F76" s="68" t="s">
        <v>62</v>
      </c>
    </row>
    <row r="77" spans="1:18" x14ac:dyDescent="0.25">
      <c r="A77" s="15" t="s">
        <v>49</v>
      </c>
      <c r="B77" s="29" t="s">
        <v>62</v>
      </c>
      <c r="C77" s="29" t="s">
        <v>62</v>
      </c>
      <c r="D77" s="158" t="s">
        <v>63</v>
      </c>
      <c r="E77" s="29" t="s">
        <v>62</v>
      </c>
      <c r="F77" s="278" t="s">
        <v>64</v>
      </c>
    </row>
    <row r="78" spans="1:18" x14ac:dyDescent="0.25">
      <c r="A78" s="15" t="s">
        <v>65</v>
      </c>
      <c r="B78" s="66"/>
      <c r="C78" s="66"/>
      <c r="D78" s="254"/>
      <c r="E78" s="257"/>
      <c r="F78" s="213"/>
    </row>
    <row r="79" spans="1:18" x14ac:dyDescent="0.25">
      <c r="A79" s="15" t="s">
        <v>50</v>
      </c>
      <c r="B79" s="29" t="s">
        <v>62</v>
      </c>
      <c r="C79" s="29" t="s">
        <v>62</v>
      </c>
      <c r="D79" s="160" t="s">
        <v>62</v>
      </c>
      <c r="E79" s="29" t="s">
        <v>62</v>
      </c>
      <c r="F79" s="68" t="s">
        <v>62</v>
      </c>
    </row>
    <row r="80" spans="1:18" x14ac:dyDescent="0.25">
      <c r="A80" s="15" t="s">
        <v>51</v>
      </c>
      <c r="B80" s="213"/>
      <c r="C80" s="26"/>
      <c r="D80" s="254"/>
      <c r="E80" s="257"/>
      <c r="F80" s="213"/>
    </row>
    <row r="81" spans="1:9" x14ac:dyDescent="0.25">
      <c r="A81" s="15" t="s">
        <v>52</v>
      </c>
      <c r="B81" s="89"/>
      <c r="C81" s="21"/>
      <c r="D81" s="33"/>
      <c r="E81" s="258"/>
      <c r="F81" s="88"/>
    </row>
    <row r="82" spans="1:9" x14ac:dyDescent="0.25">
      <c r="A82" s="15" t="s">
        <v>53</v>
      </c>
      <c r="B82" s="88"/>
      <c r="C82" s="21"/>
      <c r="D82" s="33"/>
      <c r="E82" s="258"/>
      <c r="F82" s="89"/>
    </row>
    <row r="83" spans="1:9" x14ac:dyDescent="0.25">
      <c r="A83" s="15" t="s">
        <v>54</v>
      </c>
      <c r="B83" s="213"/>
      <c r="C83" s="26"/>
      <c r="D83" s="254"/>
      <c r="E83" s="257"/>
      <c r="F83" s="213"/>
    </row>
    <row r="84" spans="1:9" x14ac:dyDescent="0.25">
      <c r="A84" s="15" t="s">
        <v>22</v>
      </c>
      <c r="B84" s="29" t="s">
        <v>62</v>
      </c>
      <c r="C84" s="29" t="s">
        <v>62</v>
      </c>
      <c r="D84" s="160" t="s">
        <v>62</v>
      </c>
      <c r="E84" s="29" t="s">
        <v>62</v>
      </c>
      <c r="F84" s="69" t="s">
        <v>63</v>
      </c>
    </row>
    <row r="85" spans="1:9" x14ac:dyDescent="0.25">
      <c r="A85" s="15" t="s">
        <v>25</v>
      </c>
      <c r="B85" s="213"/>
      <c r="C85" s="26"/>
      <c r="D85" s="254"/>
      <c r="E85" s="257"/>
      <c r="F85" s="213"/>
    </row>
    <row r="86" spans="1:9" x14ac:dyDescent="0.25">
      <c r="A86" s="15" t="s">
        <v>55</v>
      </c>
      <c r="B86" s="213"/>
      <c r="C86" s="26"/>
      <c r="D86" s="254"/>
      <c r="E86" s="257"/>
      <c r="F86" s="213"/>
    </row>
    <row r="87" spans="1:9" x14ac:dyDescent="0.25">
      <c r="A87" s="15" t="s">
        <v>27</v>
      </c>
      <c r="B87" s="28" t="s">
        <v>63</v>
      </c>
      <c r="C87" s="29" t="s">
        <v>62</v>
      </c>
      <c r="D87" s="160" t="s">
        <v>62</v>
      </c>
      <c r="E87" s="29" t="s">
        <v>62</v>
      </c>
      <c r="F87" s="68" t="s">
        <v>62</v>
      </c>
    </row>
    <row r="88" spans="1:9" x14ac:dyDescent="0.25">
      <c r="A88" s="15" t="s">
        <v>56</v>
      </c>
      <c r="B88" s="213"/>
      <c r="C88" s="26"/>
      <c r="D88" s="254"/>
      <c r="E88" s="257"/>
      <c r="F88" s="213"/>
    </row>
    <row r="89" spans="1:9" x14ac:dyDescent="0.25">
      <c r="A89" s="15" t="s">
        <v>28</v>
      </c>
      <c r="B89" s="29" t="s">
        <v>62</v>
      </c>
      <c r="C89" s="29" t="s">
        <v>62</v>
      </c>
      <c r="D89" s="160" t="s">
        <v>62</v>
      </c>
      <c r="E89" s="29" t="s">
        <v>62</v>
      </c>
      <c r="F89" s="68" t="s">
        <v>62</v>
      </c>
    </row>
    <row r="90" spans="1:9" x14ac:dyDescent="0.25">
      <c r="A90" s="15" t="s">
        <v>29</v>
      </c>
      <c r="B90" s="29" t="s">
        <v>62</v>
      </c>
      <c r="C90" s="29" t="s">
        <v>62</v>
      </c>
      <c r="D90" s="160" t="s">
        <v>62</v>
      </c>
      <c r="E90" s="29" t="s">
        <v>62</v>
      </c>
      <c r="F90" s="68" t="s">
        <v>62</v>
      </c>
    </row>
    <row r="91" spans="1:9" x14ac:dyDescent="0.25">
      <c r="A91" s="15" t="s">
        <v>57</v>
      </c>
      <c r="B91" s="29" t="s">
        <v>62</v>
      </c>
      <c r="C91" s="28" t="s">
        <v>63</v>
      </c>
      <c r="D91" s="160" t="s">
        <v>62</v>
      </c>
      <c r="E91" s="28" t="s">
        <v>63</v>
      </c>
      <c r="F91" s="68" t="s">
        <v>62</v>
      </c>
    </row>
    <row r="92" spans="1:9" x14ac:dyDescent="0.25">
      <c r="A92" s="141" t="s">
        <v>58</v>
      </c>
      <c r="B92" s="28" t="s">
        <v>63</v>
      </c>
      <c r="C92" s="28" t="s">
        <v>63</v>
      </c>
      <c r="D92" s="255" t="s">
        <v>64</v>
      </c>
      <c r="E92" s="259" t="s">
        <v>64</v>
      </c>
      <c r="F92" s="278" t="s">
        <v>64</v>
      </c>
    </row>
    <row r="93" spans="1:9" ht="15.75" thickBot="1" x14ac:dyDescent="0.3">
      <c r="A93" s="61" t="s">
        <v>30</v>
      </c>
      <c r="B93" s="67" t="s">
        <v>62</v>
      </c>
      <c r="C93" s="67" t="s">
        <v>62</v>
      </c>
      <c r="D93" s="256" t="s">
        <v>62</v>
      </c>
      <c r="E93" s="67" t="s">
        <v>62</v>
      </c>
      <c r="F93" s="106" t="s">
        <v>62</v>
      </c>
    </row>
    <row r="94" spans="1:9" x14ac:dyDescent="0.25">
      <c r="A94" s="84"/>
      <c r="B94" s="85"/>
      <c r="C94" s="18"/>
      <c r="D94" s="18"/>
      <c r="E94" s="18"/>
      <c r="F94" s="18"/>
      <c r="G94" s="86"/>
      <c r="H94" s="86"/>
    </row>
    <row r="95" spans="1:9" x14ac:dyDescent="0.25">
      <c r="A95" s="5" t="s">
        <v>10</v>
      </c>
      <c r="D95" s="5" t="s">
        <v>11</v>
      </c>
      <c r="G95" s="5" t="s">
        <v>12</v>
      </c>
      <c r="I95" s="5" t="s">
        <v>9</v>
      </c>
    </row>
  </sheetData>
  <mergeCells count="22">
    <mergeCell ref="B27:C27"/>
    <mergeCell ref="B26:E26"/>
    <mergeCell ref="F27:G27"/>
    <mergeCell ref="F26:H26"/>
    <mergeCell ref="I27:J27"/>
    <mergeCell ref="I26:L26"/>
    <mergeCell ref="K27:L27"/>
    <mergeCell ref="D27:E27"/>
    <mergeCell ref="B74:E74"/>
    <mergeCell ref="B50:J50"/>
    <mergeCell ref="Q49:R49"/>
    <mergeCell ref="A49:P49"/>
    <mergeCell ref="K50:P50"/>
    <mergeCell ref="B73:F73"/>
    <mergeCell ref="P1:T1"/>
    <mergeCell ref="L3:M3"/>
    <mergeCell ref="P2:T2"/>
    <mergeCell ref="A1:O1"/>
    <mergeCell ref="F3:H3"/>
    <mergeCell ref="B2:H2"/>
    <mergeCell ref="I3:K3"/>
    <mergeCell ref="I2:M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&amp;CCOUNCIL MEETING ATTENDANCE REGISTER
2022-2023</oddHeader>
    <oddFooter>&amp;LAttendance Register 2022-23&amp;CN=Did not attend (no apology)
A=Did not attend (apology)&amp;RY=Attended
blank=Not member of Committee</oddFooter>
  </headerFooter>
  <rowBreaks count="2" manualBreakCount="2">
    <brk id="24" max="16383" man="1"/>
    <brk id="46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07E6-1D38-4F0A-90C3-C978D674F9B8}">
  <dimension ref="A1:X65"/>
  <sheetViews>
    <sheetView topLeftCell="A36" zoomScaleNormal="100" zoomScaleSheetLayoutView="100" workbookViewId="0">
      <selection activeCell="C72" sqref="C72"/>
    </sheetView>
  </sheetViews>
  <sheetFormatPr defaultColWidth="9.140625" defaultRowHeight="15" x14ac:dyDescent="0.25"/>
  <cols>
    <col min="1" max="1" width="13.42578125" style="38" bestFit="1" customWidth="1"/>
    <col min="2" max="2" width="12.5703125" style="38" customWidth="1"/>
    <col min="3" max="3" width="10.42578125" style="38" customWidth="1"/>
    <col min="4" max="5" width="10.7109375" style="38" customWidth="1"/>
    <col min="6" max="6" width="10.28515625" style="38" customWidth="1"/>
    <col min="7" max="7" width="10.85546875" style="38" customWidth="1"/>
    <col min="8" max="8" width="10.28515625" style="38" customWidth="1"/>
    <col min="9" max="9" width="10.140625" style="38" customWidth="1"/>
    <col min="10" max="10" width="11" style="38" customWidth="1"/>
    <col min="11" max="11" width="13.7109375" style="38" customWidth="1"/>
    <col min="12" max="12" width="13.28515625" style="38" customWidth="1"/>
    <col min="13" max="13" width="11.85546875" style="38" customWidth="1"/>
    <col min="14" max="14" width="14.85546875" style="38" customWidth="1"/>
    <col min="15" max="16" width="14.7109375" style="38" customWidth="1"/>
    <col min="17" max="17" width="13.28515625" style="38" customWidth="1"/>
    <col min="18" max="18" width="11.7109375" style="38" customWidth="1"/>
    <col min="19" max="19" width="12.7109375" style="38" customWidth="1"/>
    <col min="20" max="20" width="10.7109375" style="38" bestFit="1" customWidth="1"/>
    <col min="21" max="16384" width="9.140625" style="38"/>
  </cols>
  <sheetData>
    <row r="1" spans="1:20" ht="63" customHeight="1" thickBot="1" x14ac:dyDescent="0.3">
      <c r="A1" s="349" t="s">
        <v>61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20" ht="24" thickBot="1" x14ac:dyDescent="0.3">
      <c r="B2" s="346" t="s">
        <v>0</v>
      </c>
      <c r="C2" s="347"/>
      <c r="D2" s="347"/>
      <c r="E2" s="347"/>
      <c r="F2" s="347"/>
      <c r="G2" s="348"/>
      <c r="H2" s="346" t="s">
        <v>8</v>
      </c>
      <c r="I2" s="347"/>
      <c r="J2" s="347"/>
      <c r="K2" s="347"/>
      <c r="L2" s="347"/>
      <c r="M2" s="348"/>
      <c r="N2" s="77"/>
      <c r="O2" s="340" t="s">
        <v>46</v>
      </c>
      <c r="P2" s="341"/>
      <c r="R2" s="340" t="s">
        <v>44</v>
      </c>
      <c r="S2" s="341"/>
      <c r="T2" s="78"/>
    </row>
    <row r="3" spans="1:20" ht="30.75" customHeight="1" thickBot="1" x14ac:dyDescent="0.3">
      <c r="A3" s="39"/>
      <c r="B3" s="338">
        <v>2023</v>
      </c>
      <c r="C3" s="342"/>
      <c r="D3" s="342"/>
      <c r="E3" s="339"/>
      <c r="F3" s="338">
        <v>2024</v>
      </c>
      <c r="G3" s="339"/>
      <c r="H3" s="338">
        <v>2023</v>
      </c>
      <c r="I3" s="342"/>
      <c r="J3" s="342"/>
      <c r="K3" s="339"/>
      <c r="L3" s="338">
        <v>2024</v>
      </c>
      <c r="M3" s="339"/>
      <c r="N3" s="40"/>
      <c r="O3" s="117" t="s">
        <v>2</v>
      </c>
      <c r="P3" s="116"/>
      <c r="R3" s="48" t="s">
        <v>37</v>
      </c>
      <c r="S3" s="53" t="s">
        <v>39</v>
      </c>
    </row>
    <row r="4" spans="1:20" s="40" customFormat="1" ht="15.75" thickBot="1" x14ac:dyDescent="0.3">
      <c r="A4" s="171" t="s">
        <v>1</v>
      </c>
      <c r="B4" s="41">
        <v>45064</v>
      </c>
      <c r="C4" s="177">
        <v>45127</v>
      </c>
      <c r="D4" s="45">
        <v>45190</v>
      </c>
      <c r="E4" s="42">
        <v>45246</v>
      </c>
      <c r="F4" s="41">
        <v>45309</v>
      </c>
      <c r="G4" s="42">
        <v>45365</v>
      </c>
      <c r="H4" s="178">
        <v>45085</v>
      </c>
      <c r="I4" s="178">
        <v>45148</v>
      </c>
      <c r="J4" s="179">
        <v>45204</v>
      </c>
      <c r="K4" s="179">
        <v>45260</v>
      </c>
      <c r="L4" s="42">
        <v>45330</v>
      </c>
      <c r="M4" s="179">
        <v>45393</v>
      </c>
      <c r="O4" s="117" t="s">
        <v>49</v>
      </c>
      <c r="P4" s="116"/>
      <c r="R4" s="47" t="s">
        <v>38</v>
      </c>
      <c r="S4" s="49" t="s">
        <v>40</v>
      </c>
    </row>
    <row r="5" spans="1:20" ht="15" customHeight="1" thickBot="1" x14ac:dyDescent="0.3">
      <c r="A5" s="173" t="s">
        <v>2</v>
      </c>
      <c r="B5" s="174"/>
      <c r="C5" s="175"/>
      <c r="D5" s="175"/>
      <c r="E5" s="175"/>
      <c r="F5" s="175"/>
      <c r="G5" s="176"/>
      <c r="H5" s="231" t="s">
        <v>62</v>
      </c>
      <c r="I5" s="175"/>
      <c r="J5" s="175"/>
      <c r="K5" s="175"/>
      <c r="L5" s="206"/>
      <c r="M5" s="216"/>
      <c r="O5" s="117" t="s">
        <v>50</v>
      </c>
      <c r="P5" s="116"/>
      <c r="R5" s="50" t="s">
        <v>42</v>
      </c>
      <c r="S5" s="51" t="s">
        <v>41</v>
      </c>
    </row>
    <row r="6" spans="1:20" ht="15" customHeight="1" thickBot="1" x14ac:dyDescent="0.3">
      <c r="A6" s="15" t="s">
        <v>49</v>
      </c>
      <c r="B6" s="133"/>
      <c r="C6" s="122"/>
      <c r="D6" s="122"/>
      <c r="E6" s="122"/>
      <c r="F6" s="122"/>
      <c r="G6" s="135"/>
      <c r="H6" s="217"/>
      <c r="I6" s="218"/>
      <c r="J6" s="218"/>
      <c r="K6" s="218"/>
      <c r="L6" s="218"/>
      <c r="M6" s="219"/>
      <c r="O6" s="117" t="s">
        <v>51</v>
      </c>
      <c r="P6" s="116"/>
      <c r="R6" s="52" t="s">
        <v>43</v>
      </c>
      <c r="S6" s="57" t="s">
        <v>47</v>
      </c>
    </row>
    <row r="7" spans="1:20" ht="15" customHeight="1" thickBot="1" x14ac:dyDescent="0.3">
      <c r="A7" s="15" t="s">
        <v>50</v>
      </c>
      <c r="B7" s="133"/>
      <c r="C7" s="122"/>
      <c r="D7" s="122"/>
      <c r="E7" s="122"/>
      <c r="F7" s="122"/>
      <c r="G7" s="135"/>
      <c r="H7" s="231" t="s">
        <v>62</v>
      </c>
      <c r="I7" s="122"/>
      <c r="J7" s="122"/>
      <c r="K7" s="122"/>
      <c r="L7" s="122"/>
      <c r="M7" s="192"/>
      <c r="O7" s="117" t="s">
        <v>52</v>
      </c>
      <c r="P7" s="116"/>
    </row>
    <row r="8" spans="1:20" ht="15" customHeight="1" thickBot="1" x14ac:dyDescent="0.3">
      <c r="A8" s="15" t="s">
        <v>51</v>
      </c>
      <c r="B8" s="133"/>
      <c r="C8" s="122"/>
      <c r="D8" s="122"/>
      <c r="E8" s="122"/>
      <c r="F8" s="122"/>
      <c r="G8" s="135"/>
      <c r="H8" s="217"/>
      <c r="I8" s="217"/>
      <c r="J8" s="217"/>
      <c r="K8" s="217"/>
      <c r="L8" s="217"/>
      <c r="M8" s="217"/>
      <c r="O8" s="117" t="s">
        <v>53</v>
      </c>
      <c r="P8" s="116"/>
    </row>
    <row r="9" spans="1:20" ht="15" customHeight="1" thickBot="1" x14ac:dyDescent="0.3">
      <c r="A9" s="15" t="s">
        <v>52</v>
      </c>
      <c r="B9" s="133"/>
      <c r="C9" s="122"/>
      <c r="D9" s="122"/>
      <c r="E9" s="122"/>
      <c r="F9" s="122"/>
      <c r="G9" s="135"/>
      <c r="H9" s="231" t="s">
        <v>62</v>
      </c>
      <c r="I9" s="122"/>
      <c r="J9" s="122"/>
      <c r="K9" s="122"/>
      <c r="L9" s="122"/>
      <c r="M9" s="192"/>
      <c r="O9" s="117" t="s">
        <v>54</v>
      </c>
      <c r="P9" s="116"/>
    </row>
    <row r="10" spans="1:20" ht="15" customHeight="1" thickBot="1" x14ac:dyDescent="0.3">
      <c r="A10" s="15" t="s">
        <v>53</v>
      </c>
      <c r="B10" s="133"/>
      <c r="C10" s="122"/>
      <c r="D10" s="122"/>
      <c r="E10" s="122"/>
      <c r="F10" s="122"/>
      <c r="G10" s="135"/>
      <c r="H10" s="231" t="s">
        <v>62</v>
      </c>
      <c r="I10" s="122"/>
      <c r="J10" s="122"/>
      <c r="K10" s="122"/>
      <c r="L10" s="122"/>
      <c r="M10" s="192"/>
      <c r="O10" s="117" t="s">
        <v>22</v>
      </c>
      <c r="P10" s="116"/>
    </row>
    <row r="11" spans="1:20" ht="15" customHeight="1" thickBot="1" x14ac:dyDescent="0.3">
      <c r="A11" s="15" t="s">
        <v>54</v>
      </c>
      <c r="B11" s="133"/>
      <c r="C11" s="122"/>
      <c r="D11" s="122"/>
      <c r="E11" s="122"/>
      <c r="F11" s="122"/>
      <c r="G11" s="135"/>
      <c r="H11" s="217"/>
      <c r="I11" s="217"/>
      <c r="J11" s="217"/>
      <c r="K11" s="217"/>
      <c r="L11" s="217"/>
      <c r="M11" s="217"/>
      <c r="O11" s="117" t="s">
        <v>25</v>
      </c>
      <c r="P11" s="116"/>
    </row>
    <row r="12" spans="1:20" ht="15" customHeight="1" thickBot="1" x14ac:dyDescent="0.3">
      <c r="A12" s="15" t="s">
        <v>22</v>
      </c>
      <c r="B12" s="133"/>
      <c r="C12" s="122"/>
      <c r="D12" s="122"/>
      <c r="E12" s="122"/>
      <c r="F12" s="122"/>
      <c r="G12" s="135"/>
      <c r="H12" s="231" t="s">
        <v>62</v>
      </c>
      <c r="I12" s="122"/>
      <c r="J12" s="122"/>
      <c r="K12" s="122"/>
      <c r="L12" s="122"/>
      <c r="M12" s="192"/>
      <c r="O12" s="117" t="s">
        <v>55</v>
      </c>
      <c r="P12" s="118"/>
    </row>
    <row r="13" spans="1:20" ht="15" customHeight="1" thickBot="1" x14ac:dyDescent="0.3">
      <c r="A13" s="15" t="s">
        <v>25</v>
      </c>
      <c r="B13" s="133"/>
      <c r="C13" s="122"/>
      <c r="D13" s="122"/>
      <c r="E13" s="122"/>
      <c r="F13" s="122"/>
      <c r="G13" s="135"/>
      <c r="H13" s="231" t="s">
        <v>62</v>
      </c>
      <c r="I13" s="122"/>
      <c r="J13" s="122"/>
      <c r="K13" s="122"/>
      <c r="L13" s="122"/>
      <c r="M13" s="192"/>
      <c r="O13" s="117" t="s">
        <v>27</v>
      </c>
      <c r="P13" s="116"/>
    </row>
    <row r="14" spans="1:20" ht="15" customHeight="1" thickBot="1" x14ac:dyDescent="0.3">
      <c r="A14" s="15" t="s">
        <v>55</v>
      </c>
      <c r="B14" s="139"/>
      <c r="C14" s="123"/>
      <c r="D14" s="123"/>
      <c r="E14" s="123"/>
      <c r="F14" s="122"/>
      <c r="G14" s="135"/>
      <c r="H14" s="217"/>
      <c r="I14" s="217"/>
      <c r="J14" s="217"/>
      <c r="K14" s="217"/>
      <c r="L14" s="217"/>
      <c r="M14" s="217"/>
      <c r="O14" s="117" t="s">
        <v>56</v>
      </c>
      <c r="P14" s="116"/>
    </row>
    <row r="15" spans="1:20" ht="15" customHeight="1" thickBot="1" x14ac:dyDescent="0.3">
      <c r="A15" s="15" t="s">
        <v>27</v>
      </c>
      <c r="B15" s="133"/>
      <c r="C15" s="122"/>
      <c r="D15" s="122"/>
      <c r="E15" s="122"/>
      <c r="F15" s="122"/>
      <c r="G15" s="135"/>
      <c r="H15" s="231" t="s">
        <v>62</v>
      </c>
      <c r="I15" s="122"/>
      <c r="J15" s="122"/>
      <c r="K15" s="122"/>
      <c r="L15" s="122"/>
      <c r="M15" s="192"/>
      <c r="O15" s="117" t="s">
        <v>28</v>
      </c>
      <c r="P15" s="116"/>
    </row>
    <row r="16" spans="1:20" ht="15" customHeight="1" thickBot="1" x14ac:dyDescent="0.3">
      <c r="A16" s="15" t="s">
        <v>56</v>
      </c>
      <c r="B16" s="133"/>
      <c r="C16" s="122"/>
      <c r="D16" s="122"/>
      <c r="E16" s="122"/>
      <c r="F16" s="122"/>
      <c r="G16" s="135"/>
      <c r="H16" s="217"/>
      <c r="I16" s="217"/>
      <c r="J16" s="217"/>
      <c r="K16" s="217"/>
      <c r="L16" s="217"/>
      <c r="M16" s="217"/>
      <c r="O16" s="117" t="s">
        <v>29</v>
      </c>
      <c r="P16" s="116"/>
    </row>
    <row r="17" spans="1:24" ht="15" customHeight="1" thickBot="1" x14ac:dyDescent="0.3">
      <c r="A17" s="15" t="s">
        <v>28</v>
      </c>
      <c r="B17" s="133"/>
      <c r="C17" s="122"/>
      <c r="D17" s="122"/>
      <c r="E17" s="122"/>
      <c r="F17" s="122"/>
      <c r="G17" s="135"/>
      <c r="H17" s="232" t="s">
        <v>63</v>
      </c>
      <c r="I17" s="122"/>
      <c r="J17" s="122"/>
      <c r="K17" s="122"/>
      <c r="L17" s="122"/>
      <c r="M17" s="192"/>
      <c r="O17" s="117" t="s">
        <v>57</v>
      </c>
      <c r="P17" s="116"/>
    </row>
    <row r="18" spans="1:24" ht="15" customHeight="1" thickBot="1" x14ac:dyDescent="0.3">
      <c r="A18" s="15" t="s">
        <v>29</v>
      </c>
      <c r="B18" s="133"/>
      <c r="C18" s="122"/>
      <c r="D18" s="122"/>
      <c r="E18" s="122"/>
      <c r="F18" s="122"/>
      <c r="G18" s="135"/>
      <c r="H18" s="231" t="s">
        <v>62</v>
      </c>
      <c r="I18" s="122"/>
      <c r="J18" s="122"/>
      <c r="K18" s="122"/>
      <c r="L18" s="122"/>
      <c r="M18" s="192"/>
      <c r="O18" s="119" t="s">
        <v>58</v>
      </c>
      <c r="P18" s="116"/>
    </row>
    <row r="19" spans="1:24" ht="15" customHeight="1" thickBot="1" x14ac:dyDescent="0.3">
      <c r="A19" s="15" t="s">
        <v>57</v>
      </c>
      <c r="B19" s="133"/>
      <c r="C19" s="122"/>
      <c r="D19" s="122"/>
      <c r="E19" s="122"/>
      <c r="F19" s="122"/>
      <c r="G19" s="135"/>
      <c r="H19" s="217"/>
      <c r="I19" s="217"/>
      <c r="J19" s="217"/>
      <c r="K19" s="217"/>
      <c r="L19" s="217"/>
      <c r="M19" s="217"/>
      <c r="O19" s="117" t="s">
        <v>30</v>
      </c>
      <c r="P19" s="116"/>
    </row>
    <row r="20" spans="1:24" ht="15" customHeight="1" thickBot="1" x14ac:dyDescent="0.3">
      <c r="A20" s="141" t="s">
        <v>58</v>
      </c>
      <c r="B20" s="133"/>
      <c r="C20" s="122"/>
      <c r="D20" s="122"/>
      <c r="E20" s="122"/>
      <c r="F20" s="122"/>
      <c r="G20" s="135"/>
      <c r="H20" s="217"/>
      <c r="I20" s="217"/>
      <c r="J20" s="217"/>
      <c r="K20" s="217"/>
      <c r="L20" s="217"/>
      <c r="M20" s="217"/>
      <c r="O20" s="120" t="s">
        <v>60</v>
      </c>
      <c r="P20" s="116" t="s">
        <v>60</v>
      </c>
    </row>
    <row r="21" spans="1:24" ht="15" customHeight="1" thickBot="1" x14ac:dyDescent="0.3">
      <c r="A21" s="61" t="s">
        <v>30</v>
      </c>
      <c r="B21" s="133"/>
      <c r="C21" s="122"/>
      <c r="D21" s="122"/>
      <c r="E21" s="122"/>
      <c r="F21" s="122"/>
      <c r="G21" s="135"/>
      <c r="H21" s="217"/>
      <c r="I21" s="217"/>
      <c r="J21" s="217"/>
      <c r="K21" s="217"/>
      <c r="L21" s="217"/>
      <c r="M21" s="217"/>
    </row>
    <row r="22" spans="1:24" ht="15" customHeight="1" thickBot="1" x14ac:dyDescent="0.3">
      <c r="A22" s="142" t="s">
        <v>60</v>
      </c>
      <c r="B22" s="168"/>
      <c r="C22" s="169"/>
      <c r="D22" s="169"/>
      <c r="E22" s="169"/>
      <c r="F22" s="169"/>
      <c r="G22" s="170"/>
      <c r="H22" s="217"/>
      <c r="I22" s="217"/>
      <c r="J22" s="217"/>
      <c r="K22" s="217"/>
      <c r="L22" s="217"/>
      <c r="M22" s="217"/>
    </row>
    <row r="23" spans="1:24" x14ac:dyDescent="0.25">
      <c r="H23" s="43"/>
      <c r="I23" s="43"/>
      <c r="J23" s="43"/>
      <c r="K23" s="43"/>
      <c r="L23" s="43"/>
      <c r="M23" s="43"/>
      <c r="R23" s="5"/>
    </row>
    <row r="24" spans="1:24" ht="24" customHeight="1" thickBot="1" x14ac:dyDescent="0.3"/>
    <row r="25" spans="1:24" ht="30.75" customHeight="1" thickBot="1" x14ac:dyDescent="0.3">
      <c r="B25" s="346" t="s">
        <v>32</v>
      </c>
      <c r="C25" s="347"/>
      <c r="D25" s="348"/>
      <c r="E25" s="346" t="s">
        <v>13</v>
      </c>
      <c r="F25" s="347"/>
      <c r="G25" s="347"/>
      <c r="H25" s="347"/>
      <c r="I25" s="348"/>
      <c r="J25" s="346" t="s">
        <v>14</v>
      </c>
      <c r="K25" s="347"/>
      <c r="L25" s="329" t="s">
        <v>34</v>
      </c>
      <c r="M25" s="330"/>
      <c r="N25" s="332"/>
      <c r="O25" s="149"/>
      <c r="P25" s="330" t="s">
        <v>35</v>
      </c>
      <c r="Q25" s="330"/>
      <c r="R25" s="330"/>
      <c r="S25" s="330"/>
      <c r="T25" s="332"/>
      <c r="U25" s="5"/>
      <c r="V25" s="5"/>
    </row>
    <row r="26" spans="1:24" ht="15.75" thickBot="1" x14ac:dyDescent="0.3">
      <c r="B26" s="338">
        <v>2023</v>
      </c>
      <c r="C26" s="339"/>
      <c r="D26" s="44">
        <v>2024</v>
      </c>
      <c r="E26" s="338">
        <v>2023</v>
      </c>
      <c r="F26" s="342"/>
      <c r="G26" s="339"/>
      <c r="H26" s="338">
        <v>2024</v>
      </c>
      <c r="I26" s="339"/>
      <c r="J26" s="44">
        <v>2023</v>
      </c>
      <c r="K26" s="74">
        <v>2024</v>
      </c>
      <c r="L26" s="338">
        <v>2023</v>
      </c>
      <c r="M26" s="342"/>
      <c r="N26" s="80">
        <v>2024</v>
      </c>
      <c r="O26" s="320">
        <v>2023</v>
      </c>
      <c r="P26" s="331"/>
      <c r="Q26" s="321"/>
      <c r="R26" s="320">
        <v>2024</v>
      </c>
      <c r="S26" s="331"/>
      <c r="T26" s="321"/>
      <c r="U26" s="79"/>
      <c r="V26" s="5"/>
      <c r="W26" s="5"/>
      <c r="X26" s="5"/>
    </row>
    <row r="27" spans="1:24" ht="15.75" thickBot="1" x14ac:dyDescent="0.3">
      <c r="A27" s="46" t="s">
        <v>1</v>
      </c>
      <c r="B27" s="45">
        <v>45097</v>
      </c>
      <c r="C27" s="45">
        <v>45209</v>
      </c>
      <c r="D27" s="177">
        <v>44970</v>
      </c>
      <c r="E27" s="180">
        <v>45110</v>
      </c>
      <c r="F27" s="42">
        <v>45180</v>
      </c>
      <c r="G27" s="45">
        <v>45236</v>
      </c>
      <c r="H27" s="45">
        <v>45299</v>
      </c>
      <c r="I27" s="45">
        <v>45355</v>
      </c>
      <c r="J27" s="45">
        <v>45212</v>
      </c>
      <c r="K27" s="44" t="s">
        <v>59</v>
      </c>
      <c r="L27" s="9">
        <v>45083</v>
      </c>
      <c r="M27" s="11">
        <v>45225</v>
      </c>
      <c r="N27" s="87">
        <v>45328</v>
      </c>
      <c r="O27" s="208">
        <v>45120</v>
      </c>
      <c r="P27" s="75">
        <v>45183</v>
      </c>
      <c r="Q27" s="191">
        <v>45239</v>
      </c>
      <c r="R27" s="208">
        <v>44930</v>
      </c>
      <c r="S27" s="75">
        <v>45358</v>
      </c>
      <c r="T27" s="45">
        <v>45435</v>
      </c>
      <c r="U27" s="5"/>
      <c r="V27" s="5"/>
      <c r="W27" s="5"/>
    </row>
    <row r="28" spans="1:24" ht="15" customHeight="1" thickBot="1" x14ac:dyDescent="0.3">
      <c r="A28" s="117" t="s">
        <v>2</v>
      </c>
      <c r="B28" s="147"/>
      <c r="C28" s="125"/>
      <c r="D28" s="143"/>
      <c r="E28" s="181"/>
      <c r="F28" s="184"/>
      <c r="G28" s="184"/>
      <c r="H28" s="194"/>
      <c r="I28" s="195"/>
      <c r="J28" s="196"/>
      <c r="K28" s="198"/>
      <c r="L28" s="144"/>
      <c r="M28" s="206"/>
      <c r="N28" s="205"/>
      <c r="O28" s="145"/>
      <c r="P28" s="146"/>
      <c r="Q28" s="207"/>
      <c r="R28" s="147"/>
      <c r="S28" s="115"/>
      <c r="T28" s="115"/>
      <c r="U28" s="5"/>
      <c r="V28" s="5"/>
      <c r="W28" s="5"/>
    </row>
    <row r="29" spans="1:24" ht="15.75" thickBot="1" x14ac:dyDescent="0.3">
      <c r="A29" s="117" t="s">
        <v>49</v>
      </c>
      <c r="B29" s="140"/>
      <c r="C29" s="124"/>
      <c r="D29" s="137"/>
      <c r="E29" s="182"/>
      <c r="F29" s="128"/>
      <c r="G29" s="128"/>
      <c r="H29" s="128"/>
      <c r="I29" s="138"/>
      <c r="J29" s="182"/>
      <c r="K29" s="199"/>
      <c r="L29" s="129"/>
      <c r="M29" s="128"/>
      <c r="N29" s="192"/>
      <c r="O29" s="133"/>
      <c r="P29" s="134"/>
      <c r="Q29" s="105"/>
      <c r="R29" s="140"/>
      <c r="S29" s="105"/>
      <c r="T29" s="105"/>
      <c r="U29" s="5"/>
      <c r="V29" s="5"/>
      <c r="W29" s="5"/>
    </row>
    <row r="30" spans="1:24" ht="15.75" thickBot="1" x14ac:dyDescent="0.3">
      <c r="A30" s="117" t="s">
        <v>50</v>
      </c>
      <c r="B30" s="140"/>
      <c r="C30" s="124"/>
      <c r="D30" s="137"/>
      <c r="E30" s="182"/>
      <c r="F30" s="128"/>
      <c r="G30" s="128"/>
      <c r="H30" s="128"/>
      <c r="I30" s="138"/>
      <c r="J30" s="182"/>
      <c r="K30" s="199"/>
      <c r="L30" s="129"/>
      <c r="M30" s="128"/>
      <c r="N30" s="19"/>
      <c r="O30" s="104"/>
      <c r="P30" s="127"/>
      <c r="Q30" s="105"/>
      <c r="R30" s="140"/>
      <c r="S30" s="105"/>
      <c r="T30" s="105"/>
      <c r="U30" s="5"/>
      <c r="V30" s="5"/>
      <c r="W30" s="5"/>
    </row>
    <row r="31" spans="1:24" ht="15.75" thickBot="1" x14ac:dyDescent="0.3">
      <c r="A31" s="117" t="s">
        <v>51</v>
      </c>
      <c r="B31" s="140"/>
      <c r="C31" s="133"/>
      <c r="D31" s="134"/>
      <c r="E31" s="136"/>
      <c r="F31" s="122"/>
      <c r="G31" s="122"/>
      <c r="H31" s="128"/>
      <c r="I31" s="138"/>
      <c r="J31" s="182"/>
      <c r="K31" s="199"/>
      <c r="L31" s="129"/>
      <c r="M31" s="128"/>
      <c r="N31" s="19"/>
      <c r="O31" s="104"/>
      <c r="P31" s="127"/>
      <c r="Q31" s="105"/>
      <c r="R31" s="140"/>
      <c r="S31" s="105"/>
      <c r="T31" s="105"/>
      <c r="U31" s="5"/>
      <c r="V31" s="5"/>
      <c r="W31" s="5"/>
    </row>
    <row r="32" spans="1:24" ht="15.75" thickBot="1" x14ac:dyDescent="0.3">
      <c r="A32" s="117" t="s">
        <v>52</v>
      </c>
      <c r="B32" s="140"/>
      <c r="C32" s="133"/>
      <c r="D32" s="134"/>
      <c r="E32" s="136"/>
      <c r="F32" s="122"/>
      <c r="G32" s="122"/>
      <c r="H32" s="128"/>
      <c r="I32" s="138"/>
      <c r="J32" s="182"/>
      <c r="K32" s="199"/>
      <c r="L32" s="129"/>
      <c r="M32" s="128"/>
      <c r="N32" s="202"/>
      <c r="O32" s="104"/>
      <c r="P32" s="127"/>
      <c r="Q32" s="103"/>
      <c r="R32" s="104"/>
      <c r="S32" s="103"/>
      <c r="T32" s="122"/>
      <c r="U32" s="5"/>
      <c r="V32" s="5"/>
      <c r="W32" s="5"/>
    </row>
    <row r="33" spans="1:23" ht="15.75" thickBot="1" x14ac:dyDescent="0.3">
      <c r="A33" s="117" t="s">
        <v>53</v>
      </c>
      <c r="B33" s="140"/>
      <c r="C33" s="133"/>
      <c r="D33" s="134"/>
      <c r="E33" s="136"/>
      <c r="F33" s="122"/>
      <c r="G33" s="122"/>
      <c r="H33" s="128"/>
      <c r="I33" s="126"/>
      <c r="J33" s="136"/>
      <c r="K33" s="200"/>
      <c r="L33" s="121"/>
      <c r="M33" s="122"/>
      <c r="N33" s="19"/>
      <c r="O33" s="104"/>
      <c r="P33" s="127"/>
      <c r="Q33" s="103"/>
      <c r="R33" s="104"/>
      <c r="S33" s="103"/>
      <c r="T33" s="122"/>
      <c r="U33" s="5"/>
      <c r="V33" s="5"/>
      <c r="W33" s="5"/>
    </row>
    <row r="34" spans="1:23" ht="15.75" thickBot="1" x14ac:dyDescent="0.3">
      <c r="A34" s="117" t="s">
        <v>54</v>
      </c>
      <c r="B34" s="140"/>
      <c r="C34" s="124"/>
      <c r="D34" s="137"/>
      <c r="E34" s="182"/>
      <c r="F34" s="128"/>
      <c r="G34" s="128"/>
      <c r="H34" s="128"/>
      <c r="I34" s="138"/>
      <c r="J34" s="182"/>
      <c r="K34" s="199"/>
      <c r="L34" s="129"/>
      <c r="M34" s="128"/>
      <c r="N34" s="192"/>
      <c r="O34" s="133"/>
      <c r="P34" s="134"/>
      <c r="Q34" s="105"/>
      <c r="R34" s="140"/>
      <c r="S34" s="105"/>
      <c r="T34" s="105"/>
      <c r="U34" s="5"/>
      <c r="V34" s="5"/>
      <c r="W34" s="5"/>
    </row>
    <row r="35" spans="1:23" ht="15.75" thickBot="1" x14ac:dyDescent="0.3">
      <c r="A35" s="117" t="s">
        <v>22</v>
      </c>
      <c r="B35" s="140"/>
      <c r="C35" s="133"/>
      <c r="D35" s="134"/>
      <c r="E35" s="136"/>
      <c r="F35" s="122"/>
      <c r="G35" s="122"/>
      <c r="H35" s="128"/>
      <c r="I35" s="126"/>
      <c r="J35" s="136"/>
      <c r="K35" s="200"/>
      <c r="L35" s="129"/>
      <c r="M35" s="128"/>
      <c r="N35" s="19"/>
      <c r="O35" s="104"/>
      <c r="P35" s="127"/>
      <c r="Q35" s="105"/>
      <c r="R35" s="140"/>
      <c r="S35" s="105"/>
      <c r="T35" s="105"/>
      <c r="U35" s="5"/>
      <c r="V35" s="5"/>
      <c r="W35" s="5"/>
    </row>
    <row r="36" spans="1:23" ht="15.75" thickBot="1" x14ac:dyDescent="0.3">
      <c r="A36" s="117" t="s">
        <v>25</v>
      </c>
      <c r="B36" s="140"/>
      <c r="C36" s="124"/>
      <c r="D36" s="137"/>
      <c r="E36" s="182"/>
      <c r="F36" s="128"/>
      <c r="G36" s="128"/>
      <c r="H36" s="128"/>
      <c r="I36" s="126"/>
      <c r="J36" s="136"/>
      <c r="K36" s="200"/>
      <c r="L36" s="129"/>
      <c r="M36" s="128"/>
      <c r="N36" s="202"/>
      <c r="O36" s="104"/>
      <c r="P36" s="127"/>
      <c r="Q36" s="105"/>
      <c r="R36" s="140"/>
      <c r="S36" s="105"/>
      <c r="T36" s="105"/>
      <c r="U36" s="5"/>
      <c r="V36" s="5"/>
      <c r="W36" s="5"/>
    </row>
    <row r="37" spans="1:23" ht="15.75" thickBot="1" x14ac:dyDescent="0.3">
      <c r="A37" s="117" t="s">
        <v>55</v>
      </c>
      <c r="B37" s="140"/>
      <c r="C37" s="133"/>
      <c r="D37" s="134"/>
      <c r="E37" s="136"/>
      <c r="F37" s="122"/>
      <c r="G37" s="122"/>
      <c r="H37" s="128"/>
      <c r="I37" s="138"/>
      <c r="J37" s="182"/>
      <c r="K37" s="199"/>
      <c r="L37" s="129"/>
      <c r="M37" s="128"/>
      <c r="N37" s="203"/>
      <c r="O37" s="139"/>
      <c r="P37" s="134"/>
      <c r="Q37" s="105"/>
      <c r="R37" s="140"/>
      <c r="S37" s="105"/>
      <c r="T37" s="105"/>
      <c r="U37" s="5"/>
      <c r="V37" s="5"/>
      <c r="W37" s="5"/>
    </row>
    <row r="38" spans="1:23" ht="15.75" thickBot="1" x14ac:dyDescent="0.3">
      <c r="A38" s="117" t="s">
        <v>27</v>
      </c>
      <c r="B38" s="140"/>
      <c r="C38" s="124"/>
      <c r="D38" s="137"/>
      <c r="E38" s="182"/>
      <c r="F38" s="128"/>
      <c r="G38" s="128"/>
      <c r="H38" s="128"/>
      <c r="I38" s="138"/>
      <c r="J38" s="182"/>
      <c r="K38" s="199"/>
      <c r="L38" s="121"/>
      <c r="M38" s="122"/>
      <c r="N38" s="192"/>
      <c r="O38" s="133"/>
      <c r="P38" s="134"/>
      <c r="Q38" s="103"/>
      <c r="R38" s="104"/>
      <c r="S38" s="103"/>
      <c r="T38" s="122"/>
      <c r="U38" s="5"/>
      <c r="V38" s="5"/>
      <c r="W38" s="5"/>
    </row>
    <row r="39" spans="1:23" ht="15.75" thickBot="1" x14ac:dyDescent="0.3">
      <c r="A39" s="117" t="s">
        <v>56</v>
      </c>
      <c r="B39" s="140"/>
      <c r="C39" s="124"/>
      <c r="D39" s="137"/>
      <c r="E39" s="182"/>
      <c r="F39" s="128"/>
      <c r="G39" s="128"/>
      <c r="H39" s="128"/>
      <c r="I39" s="138"/>
      <c r="J39" s="182"/>
      <c r="K39" s="199"/>
      <c r="L39" s="121"/>
      <c r="M39" s="122"/>
      <c r="N39" s="202"/>
      <c r="O39" s="104"/>
      <c r="P39" s="127"/>
      <c r="Q39" s="105"/>
      <c r="R39" s="140"/>
      <c r="S39" s="105"/>
      <c r="T39" s="105"/>
      <c r="U39" s="5"/>
      <c r="V39" s="5"/>
      <c r="W39" s="5"/>
    </row>
    <row r="40" spans="1:23" ht="15.75" thickBot="1" x14ac:dyDescent="0.3">
      <c r="A40" s="117" t="s">
        <v>28</v>
      </c>
      <c r="B40" s="140"/>
      <c r="C40" s="124"/>
      <c r="D40" s="137"/>
      <c r="E40" s="182"/>
      <c r="F40" s="128"/>
      <c r="G40" s="128"/>
      <c r="H40" s="128"/>
      <c r="I40" s="138"/>
      <c r="J40" s="182"/>
      <c r="K40" s="199"/>
      <c r="L40" s="121"/>
      <c r="M40" s="122"/>
      <c r="N40" s="19"/>
      <c r="O40" s="104"/>
      <c r="P40" s="127"/>
      <c r="Q40" s="105"/>
      <c r="R40" s="140"/>
      <c r="S40" s="105"/>
      <c r="T40" s="105"/>
      <c r="U40" s="5"/>
      <c r="V40" s="5"/>
      <c r="W40" s="5"/>
    </row>
    <row r="41" spans="1:23" ht="15.75" thickBot="1" x14ac:dyDescent="0.3">
      <c r="A41" s="117" t="s">
        <v>29</v>
      </c>
      <c r="B41" s="140"/>
      <c r="C41" s="133"/>
      <c r="D41" s="134"/>
      <c r="E41" s="136"/>
      <c r="F41" s="122"/>
      <c r="G41" s="122"/>
      <c r="H41" s="128"/>
      <c r="I41" s="126"/>
      <c r="J41" s="136"/>
      <c r="K41" s="200"/>
      <c r="L41" s="129"/>
      <c r="M41" s="128"/>
      <c r="N41" s="19"/>
      <c r="O41" s="104"/>
      <c r="P41" s="127"/>
      <c r="Q41" s="103"/>
      <c r="R41" s="104"/>
      <c r="S41" s="103"/>
      <c r="T41" s="122"/>
      <c r="U41" s="5"/>
      <c r="V41" s="5"/>
      <c r="W41" s="5"/>
    </row>
    <row r="42" spans="1:23" ht="15.75" thickBot="1" x14ac:dyDescent="0.3">
      <c r="A42" s="117" t="s">
        <v>57</v>
      </c>
      <c r="B42" s="140"/>
      <c r="C42" s="133"/>
      <c r="D42" s="134"/>
      <c r="E42" s="136"/>
      <c r="F42" s="122"/>
      <c r="G42" s="122"/>
      <c r="H42" s="128"/>
      <c r="I42" s="126"/>
      <c r="J42" s="136"/>
      <c r="K42" s="200"/>
      <c r="L42" s="129"/>
      <c r="M42" s="128"/>
      <c r="N42" s="19"/>
      <c r="O42" s="104"/>
      <c r="P42" s="127"/>
      <c r="Q42" s="103"/>
      <c r="R42" s="104"/>
      <c r="S42" s="103"/>
      <c r="T42" s="122"/>
      <c r="U42" s="5"/>
      <c r="V42" s="5"/>
      <c r="W42" s="5"/>
    </row>
    <row r="43" spans="1:23" ht="15.75" thickBot="1" x14ac:dyDescent="0.3">
      <c r="A43" s="119" t="s">
        <v>58</v>
      </c>
      <c r="B43" s="172"/>
      <c r="C43" s="133"/>
      <c r="D43" s="134"/>
      <c r="E43" s="136"/>
      <c r="F43" s="122"/>
      <c r="G43" s="122"/>
      <c r="H43" s="128"/>
      <c r="I43" s="126"/>
      <c r="J43" s="136"/>
      <c r="K43" s="200"/>
      <c r="L43" s="129"/>
      <c r="M43" s="128"/>
      <c r="N43" s="192"/>
      <c r="O43" s="133"/>
      <c r="P43" s="134"/>
      <c r="Q43" s="103"/>
      <c r="R43" s="104"/>
      <c r="S43" s="103"/>
      <c r="T43" s="122"/>
      <c r="U43" s="5"/>
      <c r="V43" s="5"/>
      <c r="W43" s="5"/>
    </row>
    <row r="44" spans="1:23" ht="15.75" thickBot="1" x14ac:dyDescent="0.3">
      <c r="A44" s="117" t="s">
        <v>30</v>
      </c>
      <c r="B44" s="185"/>
      <c r="C44" s="168"/>
      <c r="D44" s="186"/>
      <c r="E44" s="183"/>
      <c r="F44" s="169"/>
      <c r="G44" s="169"/>
      <c r="H44" s="193"/>
      <c r="I44" s="188"/>
      <c r="J44" s="197"/>
      <c r="K44" s="201"/>
      <c r="L44" s="187"/>
      <c r="M44" s="193"/>
      <c r="N44" s="204"/>
      <c r="O44" s="168"/>
      <c r="P44" s="186"/>
      <c r="Q44" s="190"/>
      <c r="R44" s="189"/>
      <c r="S44" s="190"/>
      <c r="T44" s="190"/>
      <c r="U44" s="5"/>
      <c r="V44" s="5"/>
      <c r="W44" s="5"/>
    </row>
    <row r="45" spans="1:23" ht="24.75" customHeight="1" thickBot="1" x14ac:dyDescent="0.3">
      <c r="N45" s="5"/>
      <c r="O45" s="5"/>
      <c r="P45" s="5"/>
    </row>
    <row r="46" spans="1:23" ht="24" thickBot="1" x14ac:dyDescent="0.3">
      <c r="B46" s="343" t="s">
        <v>15</v>
      </c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5"/>
      <c r="Q46" s="5"/>
      <c r="R46" s="5"/>
      <c r="S46" s="5"/>
    </row>
    <row r="47" spans="1:23" ht="15.75" thickBot="1" x14ac:dyDescent="0.3">
      <c r="B47" s="338">
        <v>2023</v>
      </c>
      <c r="C47" s="342"/>
      <c r="D47" s="342"/>
      <c r="E47" s="342"/>
      <c r="F47" s="342"/>
      <c r="G47" s="342"/>
      <c r="H47" s="342"/>
      <c r="I47" s="339"/>
      <c r="J47" s="338">
        <v>2024</v>
      </c>
      <c r="K47" s="342"/>
      <c r="L47" s="342"/>
      <c r="M47" s="342"/>
      <c r="N47" s="339"/>
      <c r="Q47" s="5"/>
      <c r="R47" s="5"/>
      <c r="S47" s="5"/>
    </row>
    <row r="48" spans="1:23" ht="15.75" thickBot="1" x14ac:dyDescent="0.3">
      <c r="A48" s="171" t="s">
        <v>1</v>
      </c>
      <c r="B48" s="131">
        <v>45068</v>
      </c>
      <c r="C48" s="130">
        <v>45099</v>
      </c>
      <c r="D48" s="130">
        <v>45120</v>
      </c>
      <c r="E48" s="132">
        <v>45155</v>
      </c>
      <c r="F48" s="132">
        <v>45183</v>
      </c>
      <c r="G48" s="132">
        <v>45211</v>
      </c>
      <c r="H48" s="132">
        <v>45239</v>
      </c>
      <c r="I48" s="132">
        <v>45267</v>
      </c>
      <c r="J48" s="132">
        <v>45295</v>
      </c>
      <c r="K48" s="132">
        <v>45351</v>
      </c>
      <c r="L48" s="132">
        <v>45379</v>
      </c>
      <c r="M48" s="132">
        <v>45407</v>
      </c>
      <c r="N48" s="132">
        <v>45435</v>
      </c>
      <c r="Q48" s="5"/>
      <c r="R48" s="5"/>
      <c r="S48" s="5"/>
    </row>
    <row r="49" spans="1:19" x14ac:dyDescent="0.25">
      <c r="A49" s="173" t="s">
        <v>2</v>
      </c>
      <c r="B49" s="229"/>
      <c r="C49" s="222"/>
      <c r="D49" s="222"/>
      <c r="E49" s="223"/>
      <c r="F49" s="223"/>
      <c r="G49" s="223"/>
      <c r="H49" s="223"/>
      <c r="I49" s="223"/>
      <c r="J49" s="223"/>
      <c r="K49" s="223"/>
      <c r="L49" s="223"/>
      <c r="M49" s="223"/>
      <c r="N49" s="224"/>
      <c r="Q49" s="5"/>
      <c r="R49" s="5"/>
      <c r="S49" s="5"/>
    </row>
    <row r="50" spans="1:19" x14ac:dyDescent="0.25">
      <c r="A50" s="15" t="s">
        <v>49</v>
      </c>
      <c r="B50" s="231" t="s">
        <v>62</v>
      </c>
      <c r="C50" s="231" t="s">
        <v>62</v>
      </c>
      <c r="D50" s="123"/>
      <c r="E50" s="122"/>
      <c r="F50" s="122"/>
      <c r="G50" s="122"/>
      <c r="H50" s="122"/>
      <c r="I50" s="122"/>
      <c r="J50" s="122"/>
      <c r="K50" s="122"/>
      <c r="L50" s="123"/>
      <c r="M50" s="123"/>
      <c r="N50" s="225"/>
      <c r="Q50" s="5"/>
      <c r="R50" s="5"/>
      <c r="S50" s="5"/>
    </row>
    <row r="51" spans="1:19" x14ac:dyDescent="0.25">
      <c r="A51" s="15" t="s">
        <v>50</v>
      </c>
      <c r="B51" s="220"/>
      <c r="C51" s="221"/>
      <c r="D51" s="221"/>
      <c r="E51" s="218"/>
      <c r="F51" s="218"/>
      <c r="G51" s="218"/>
      <c r="H51" s="218"/>
      <c r="I51" s="218"/>
      <c r="J51" s="218"/>
      <c r="K51" s="218"/>
      <c r="L51" s="218"/>
      <c r="M51" s="218"/>
      <c r="N51" s="226"/>
      <c r="Q51" s="5"/>
      <c r="R51" s="5"/>
      <c r="S51" s="5"/>
    </row>
    <row r="52" spans="1:19" x14ac:dyDescent="0.25">
      <c r="A52" s="15" t="s">
        <v>51</v>
      </c>
      <c r="B52" s="220"/>
      <c r="C52" s="221"/>
      <c r="D52" s="221"/>
      <c r="E52" s="218"/>
      <c r="F52" s="218"/>
      <c r="G52" s="218"/>
      <c r="H52" s="218"/>
      <c r="I52" s="218"/>
      <c r="J52" s="218"/>
      <c r="K52" s="218"/>
      <c r="L52" s="218"/>
      <c r="M52" s="218"/>
      <c r="N52" s="226"/>
      <c r="Q52" s="5"/>
      <c r="R52" s="5"/>
      <c r="S52" s="5"/>
    </row>
    <row r="53" spans="1:19" x14ac:dyDescent="0.25">
      <c r="A53" s="15" t="s">
        <v>52</v>
      </c>
      <c r="B53" s="231" t="s">
        <v>62</v>
      </c>
      <c r="C53" s="231" t="s">
        <v>62</v>
      </c>
      <c r="D53" s="123"/>
      <c r="E53" s="122"/>
      <c r="F53" s="122"/>
      <c r="G53" s="122"/>
      <c r="H53" s="122"/>
      <c r="I53" s="122"/>
      <c r="J53" s="122"/>
      <c r="K53" s="122"/>
      <c r="L53" s="122"/>
      <c r="M53" s="122"/>
      <c r="N53" s="200"/>
      <c r="Q53" s="5"/>
      <c r="R53" s="5"/>
      <c r="S53" s="5"/>
    </row>
    <row r="54" spans="1:19" x14ac:dyDescent="0.25">
      <c r="A54" s="15" t="s">
        <v>53</v>
      </c>
      <c r="B54" s="220"/>
      <c r="C54" s="221"/>
      <c r="D54" s="221"/>
      <c r="E54" s="218"/>
      <c r="F54" s="218"/>
      <c r="G54" s="218"/>
      <c r="H54" s="218"/>
      <c r="I54" s="218"/>
      <c r="J54" s="218"/>
      <c r="K54" s="218"/>
      <c r="L54" s="218"/>
      <c r="M54" s="218"/>
      <c r="N54" s="226"/>
      <c r="Q54" s="5"/>
      <c r="R54" s="5"/>
      <c r="S54" s="5"/>
    </row>
    <row r="55" spans="1:19" x14ac:dyDescent="0.25">
      <c r="A55" s="15" t="s">
        <v>54</v>
      </c>
      <c r="B55" s="231" t="s">
        <v>62</v>
      </c>
      <c r="C55" s="231" t="s">
        <v>62</v>
      </c>
      <c r="D55" s="123"/>
      <c r="E55" s="122"/>
      <c r="F55" s="122"/>
      <c r="G55" s="122"/>
      <c r="H55" s="122"/>
      <c r="I55" s="122"/>
      <c r="J55" s="122"/>
      <c r="K55" s="122"/>
      <c r="L55" s="122"/>
      <c r="M55" s="122"/>
      <c r="N55" s="200"/>
      <c r="Q55" s="5"/>
      <c r="R55" s="5"/>
      <c r="S55" s="5"/>
    </row>
    <row r="56" spans="1:19" x14ac:dyDescent="0.25">
      <c r="A56" s="15" t="s">
        <v>22</v>
      </c>
      <c r="B56" s="232" t="s">
        <v>63</v>
      </c>
      <c r="C56" s="231" t="s">
        <v>62</v>
      </c>
      <c r="D56" s="123"/>
      <c r="E56" s="122"/>
      <c r="F56" s="122"/>
      <c r="G56" s="122"/>
      <c r="H56" s="122"/>
      <c r="I56" s="122"/>
      <c r="J56" s="122"/>
      <c r="K56" s="122"/>
      <c r="L56" s="122"/>
      <c r="M56" s="122"/>
      <c r="N56" s="200"/>
      <c r="Q56" s="5"/>
      <c r="R56" s="5"/>
      <c r="S56" s="5"/>
    </row>
    <row r="57" spans="1:19" x14ac:dyDescent="0.25">
      <c r="A57" s="15" t="s">
        <v>25</v>
      </c>
      <c r="B57" s="232" t="s">
        <v>63</v>
      </c>
      <c r="C57" s="231" t="s">
        <v>62</v>
      </c>
      <c r="D57" s="123"/>
      <c r="E57" s="122"/>
      <c r="F57" s="122"/>
      <c r="G57" s="122"/>
      <c r="H57" s="122"/>
      <c r="I57" s="122"/>
      <c r="J57" s="122"/>
      <c r="K57" s="122"/>
      <c r="L57" s="122"/>
      <c r="M57" s="122"/>
      <c r="N57" s="200"/>
      <c r="Q57" s="5"/>
      <c r="R57" s="5"/>
      <c r="S57" s="5"/>
    </row>
    <row r="58" spans="1:19" x14ac:dyDescent="0.25">
      <c r="A58" s="15" t="s">
        <v>55</v>
      </c>
      <c r="B58" s="220"/>
      <c r="C58" s="221"/>
      <c r="D58" s="221"/>
      <c r="E58" s="218"/>
      <c r="F58" s="218"/>
      <c r="G58" s="218"/>
      <c r="H58" s="218"/>
      <c r="I58" s="218"/>
      <c r="J58" s="218"/>
      <c r="K58" s="218"/>
      <c r="L58" s="218"/>
      <c r="M58" s="218"/>
      <c r="N58" s="226"/>
      <c r="Q58" s="5"/>
      <c r="R58" s="5"/>
      <c r="S58" s="5"/>
    </row>
    <row r="59" spans="1:19" x14ac:dyDescent="0.25">
      <c r="A59" s="15" t="s">
        <v>27</v>
      </c>
      <c r="B59" s="220"/>
      <c r="C59" s="221"/>
      <c r="D59" s="221"/>
      <c r="E59" s="218"/>
      <c r="F59" s="218"/>
      <c r="G59" s="218"/>
      <c r="H59" s="218"/>
      <c r="I59" s="218"/>
      <c r="J59" s="218"/>
      <c r="K59" s="218"/>
      <c r="L59" s="218"/>
      <c r="M59" s="218"/>
      <c r="N59" s="226"/>
      <c r="Q59" s="5"/>
      <c r="R59" s="5"/>
      <c r="S59" s="5"/>
    </row>
    <row r="60" spans="1:19" x14ac:dyDescent="0.25">
      <c r="A60" s="15" t="s">
        <v>56</v>
      </c>
      <c r="B60" s="231" t="s">
        <v>62</v>
      </c>
      <c r="C60" s="231" t="s">
        <v>62</v>
      </c>
      <c r="D60" s="123"/>
      <c r="E60" s="128"/>
      <c r="F60" s="128"/>
      <c r="G60" s="128"/>
      <c r="H60" s="128"/>
      <c r="I60" s="128"/>
      <c r="J60" s="128"/>
      <c r="K60" s="128"/>
      <c r="L60" s="123"/>
      <c r="M60" s="123"/>
      <c r="N60" s="225"/>
      <c r="Q60" s="5"/>
      <c r="R60" s="5"/>
      <c r="S60" s="5"/>
    </row>
    <row r="61" spans="1:19" x14ac:dyDescent="0.25">
      <c r="A61" s="15" t="s">
        <v>28</v>
      </c>
      <c r="B61" s="220"/>
      <c r="C61" s="221"/>
      <c r="D61" s="221"/>
      <c r="E61" s="218"/>
      <c r="F61" s="218"/>
      <c r="G61" s="218"/>
      <c r="H61" s="218"/>
      <c r="I61" s="218"/>
      <c r="J61" s="218"/>
      <c r="K61" s="218"/>
      <c r="L61" s="218"/>
      <c r="M61" s="218"/>
      <c r="N61" s="226"/>
      <c r="Q61" s="5"/>
      <c r="R61" s="5"/>
      <c r="S61" s="5"/>
    </row>
    <row r="62" spans="1:19" x14ac:dyDescent="0.25">
      <c r="A62" s="15" t="s">
        <v>29</v>
      </c>
      <c r="B62" s="232" t="s">
        <v>63</v>
      </c>
      <c r="C62" s="231" t="s">
        <v>62</v>
      </c>
      <c r="D62" s="123"/>
      <c r="E62" s="122"/>
      <c r="F62" s="122"/>
      <c r="G62" s="122"/>
      <c r="H62" s="122"/>
      <c r="I62" s="122"/>
      <c r="J62" s="122"/>
      <c r="K62" s="122"/>
      <c r="L62" s="122"/>
      <c r="M62" s="122"/>
      <c r="N62" s="200"/>
      <c r="Q62" s="5"/>
      <c r="R62" s="5"/>
      <c r="S62" s="5"/>
    </row>
    <row r="63" spans="1:19" x14ac:dyDescent="0.25">
      <c r="A63" s="15" t="s">
        <v>57</v>
      </c>
      <c r="B63" s="220"/>
      <c r="C63" s="221"/>
      <c r="D63" s="221"/>
      <c r="E63" s="218"/>
      <c r="F63" s="218"/>
      <c r="G63" s="218"/>
      <c r="H63" s="218"/>
      <c r="I63" s="218"/>
      <c r="J63" s="218"/>
      <c r="K63" s="218"/>
      <c r="L63" s="218"/>
      <c r="M63" s="218"/>
      <c r="N63" s="226"/>
      <c r="Q63" s="5"/>
      <c r="R63" s="5"/>
      <c r="S63" s="5"/>
    </row>
    <row r="64" spans="1:19" x14ac:dyDescent="0.25">
      <c r="A64" s="230" t="s">
        <v>58</v>
      </c>
      <c r="B64" s="220"/>
      <c r="C64" s="221"/>
      <c r="D64" s="221"/>
      <c r="E64" s="218"/>
      <c r="F64" s="218"/>
      <c r="G64" s="218"/>
      <c r="H64" s="218"/>
      <c r="I64" s="218"/>
      <c r="J64" s="218"/>
      <c r="K64" s="218"/>
      <c r="L64" s="218"/>
      <c r="M64" s="218"/>
      <c r="N64" s="226"/>
      <c r="Q64" s="5"/>
      <c r="R64" s="5"/>
      <c r="S64" s="5"/>
    </row>
    <row r="65" spans="1:19" ht="15.75" thickBot="1" x14ac:dyDescent="0.3">
      <c r="A65" s="61" t="s">
        <v>30</v>
      </c>
      <c r="B65" s="233" t="s">
        <v>62</v>
      </c>
      <c r="C65" s="233" t="s">
        <v>62</v>
      </c>
      <c r="D65" s="227"/>
      <c r="E65" s="169"/>
      <c r="F65" s="169"/>
      <c r="G65" s="169"/>
      <c r="H65" s="169"/>
      <c r="I65" s="169"/>
      <c r="J65" s="169"/>
      <c r="K65" s="169"/>
      <c r="L65" s="169"/>
      <c r="M65" s="169"/>
      <c r="N65" s="228"/>
      <c r="Q65" s="5"/>
      <c r="R65" s="5"/>
      <c r="S65" s="5"/>
    </row>
  </sheetData>
  <mergeCells count="23">
    <mergeCell ref="A1:N1"/>
    <mergeCell ref="B2:G2"/>
    <mergeCell ref="B3:E3"/>
    <mergeCell ref="F3:G3"/>
    <mergeCell ref="H3:K3"/>
    <mergeCell ref="L3:M3"/>
    <mergeCell ref="H2:M2"/>
    <mergeCell ref="R2:S2"/>
    <mergeCell ref="B47:I47"/>
    <mergeCell ref="J47:N47"/>
    <mergeCell ref="B46:N46"/>
    <mergeCell ref="O2:P2"/>
    <mergeCell ref="B25:D25"/>
    <mergeCell ref="B26:C26"/>
    <mergeCell ref="E26:G26"/>
    <mergeCell ref="H26:I26"/>
    <mergeCell ref="E25:I25"/>
    <mergeCell ref="J25:K25"/>
    <mergeCell ref="L25:N25"/>
    <mergeCell ref="L26:M26"/>
    <mergeCell ref="P25:T25"/>
    <mergeCell ref="O26:Q26"/>
    <mergeCell ref="R26:T26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&amp;CCOUNCIL MEETING ATTENDANCE REGISTER
2022-2023</oddHeader>
    <oddFooter>&amp;LAttendance Register 2022-23&amp;CN=Did not attend (no apology)
A=Did not attend (apology)&amp;RY=Attended
blank=Not member of Committee</oddFooter>
  </headerFooter>
  <rowBreaks count="2" manualBreakCount="2">
    <brk id="24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zoomScaleNormal="100" workbookViewId="0">
      <selection activeCell="H11" sqref="H11"/>
    </sheetView>
  </sheetViews>
  <sheetFormatPr defaultColWidth="9.140625" defaultRowHeight="15" x14ac:dyDescent="0.25"/>
  <cols>
    <col min="1" max="1" width="13.28515625" style="1" bestFit="1" customWidth="1"/>
    <col min="2" max="2" width="12.140625" style="1" customWidth="1"/>
    <col min="3" max="3" width="9.42578125" style="1" bestFit="1" customWidth="1"/>
    <col min="4" max="4" width="12.5703125" style="1" bestFit="1" customWidth="1"/>
    <col min="5" max="5" width="11.140625" style="1" bestFit="1" customWidth="1"/>
    <col min="6" max="16384" width="9.140625" style="1"/>
  </cols>
  <sheetData>
    <row r="1" spans="1:5" s="3" customFormat="1" ht="31.5" customHeight="1" x14ac:dyDescent="0.25">
      <c r="A1" s="3" t="s">
        <v>18</v>
      </c>
      <c r="B1" s="3" t="s">
        <v>17</v>
      </c>
      <c r="C1" s="3" t="s">
        <v>19</v>
      </c>
      <c r="D1" s="3" t="s">
        <v>20</v>
      </c>
      <c r="E1" s="3" t="s">
        <v>16</v>
      </c>
    </row>
    <row r="2" spans="1:5" x14ac:dyDescent="0.25">
      <c r="A2" s="1" t="s">
        <v>22</v>
      </c>
      <c r="B2" s="1">
        <v>24</v>
      </c>
      <c r="C2" s="1">
        <v>23</v>
      </c>
      <c r="D2" s="1">
        <v>1</v>
      </c>
      <c r="E2" s="2">
        <v>95.833333333333343</v>
      </c>
    </row>
    <row r="3" spans="1:5" x14ac:dyDescent="0.25">
      <c r="A3" s="1" t="s">
        <v>21</v>
      </c>
      <c r="B3" s="1">
        <v>22</v>
      </c>
      <c r="C3" s="1">
        <v>20</v>
      </c>
      <c r="D3" s="1">
        <v>2</v>
      </c>
      <c r="E3" s="2">
        <v>90.909090909090907</v>
      </c>
    </row>
    <row r="4" spans="1:5" ht="20.100000000000001" customHeight="1" x14ac:dyDescent="0.25">
      <c r="A4" s="1" t="s">
        <v>29</v>
      </c>
      <c r="B4" s="1">
        <v>32</v>
      </c>
      <c r="C4" s="1">
        <v>28</v>
      </c>
      <c r="D4" s="1">
        <v>4</v>
      </c>
      <c r="E4" s="2">
        <v>87.5</v>
      </c>
    </row>
    <row r="5" spans="1:5" ht="20.100000000000001" customHeight="1" x14ac:dyDescent="0.25">
      <c r="A5" s="1" t="s">
        <v>28</v>
      </c>
      <c r="B5" s="1">
        <v>15</v>
      </c>
      <c r="C5" s="1">
        <v>13</v>
      </c>
      <c r="D5" s="1">
        <v>2</v>
      </c>
      <c r="E5" s="2">
        <v>86.666666666666671</v>
      </c>
    </row>
    <row r="6" spans="1:5" ht="20.100000000000001" customHeight="1" x14ac:dyDescent="0.25">
      <c r="A6" s="1" t="s">
        <v>30</v>
      </c>
      <c r="B6" s="1">
        <v>22</v>
      </c>
      <c r="C6" s="1">
        <v>19</v>
      </c>
      <c r="D6" s="1">
        <v>3</v>
      </c>
      <c r="E6" s="2">
        <v>86.36363636363636</v>
      </c>
    </row>
    <row r="7" spans="1:5" ht="20.100000000000001" customHeight="1" x14ac:dyDescent="0.25">
      <c r="A7" s="1" t="s">
        <v>25</v>
      </c>
      <c r="B7" s="1">
        <v>26</v>
      </c>
      <c r="C7" s="1">
        <v>22</v>
      </c>
      <c r="D7" s="1">
        <v>4</v>
      </c>
      <c r="E7" s="2">
        <v>84.615384615384613</v>
      </c>
    </row>
    <row r="8" spans="1:5" ht="20.100000000000001" customHeight="1" x14ac:dyDescent="0.25">
      <c r="A8" s="1" t="s">
        <v>23</v>
      </c>
      <c r="B8" s="1">
        <v>25</v>
      </c>
      <c r="C8" s="1">
        <v>20</v>
      </c>
      <c r="D8" s="1">
        <v>5</v>
      </c>
      <c r="E8" s="2">
        <v>80</v>
      </c>
    </row>
    <row r="9" spans="1:5" ht="20.100000000000001" customHeight="1" x14ac:dyDescent="0.25">
      <c r="A9" s="1" t="s">
        <v>27</v>
      </c>
      <c r="B9" s="1">
        <v>25</v>
      </c>
      <c r="C9" s="1">
        <v>20</v>
      </c>
      <c r="D9" s="1">
        <v>5</v>
      </c>
      <c r="E9" s="2">
        <v>80</v>
      </c>
    </row>
    <row r="10" spans="1:5" ht="20.100000000000001" customHeight="1" x14ac:dyDescent="0.25">
      <c r="A10" s="1" t="s">
        <v>6</v>
      </c>
      <c r="B10" s="1">
        <v>15</v>
      </c>
      <c r="C10" s="1">
        <v>12</v>
      </c>
      <c r="D10" s="1">
        <v>3</v>
      </c>
      <c r="E10" s="2">
        <v>80</v>
      </c>
    </row>
    <row r="11" spans="1:5" ht="20.100000000000001" customHeight="1" x14ac:dyDescent="0.25">
      <c r="A11" s="1" t="s">
        <v>31</v>
      </c>
      <c r="B11" s="1">
        <v>30</v>
      </c>
      <c r="C11" s="1">
        <v>24</v>
      </c>
      <c r="D11" s="1">
        <v>6</v>
      </c>
      <c r="E11" s="2">
        <v>80</v>
      </c>
    </row>
    <row r="12" spans="1:5" ht="20.100000000000001" customHeight="1" x14ac:dyDescent="0.25">
      <c r="A12" s="1" t="s">
        <v>7</v>
      </c>
      <c r="B12" s="1">
        <v>32</v>
      </c>
      <c r="C12" s="1">
        <v>25</v>
      </c>
      <c r="D12" s="1">
        <v>7</v>
      </c>
      <c r="E12" s="2">
        <v>78.125</v>
      </c>
    </row>
    <row r="13" spans="1:5" ht="20.100000000000001" customHeight="1" x14ac:dyDescent="0.25">
      <c r="A13" s="1" t="s">
        <v>5</v>
      </c>
      <c r="B13" s="1">
        <v>27</v>
      </c>
      <c r="C13" s="1">
        <v>19</v>
      </c>
      <c r="D13" s="1">
        <v>8</v>
      </c>
      <c r="E13" s="2">
        <v>70.370370370370367</v>
      </c>
    </row>
    <row r="14" spans="1:5" ht="20.100000000000001" customHeight="1" x14ac:dyDescent="0.25">
      <c r="A14" s="1" t="s">
        <v>2</v>
      </c>
      <c r="B14" s="1">
        <v>23</v>
      </c>
      <c r="C14" s="1">
        <v>16</v>
      </c>
      <c r="D14" s="1">
        <v>7</v>
      </c>
      <c r="E14" s="2">
        <v>69.565217391304344</v>
      </c>
    </row>
    <row r="15" spans="1:5" ht="20.100000000000001" customHeight="1" x14ac:dyDescent="0.25">
      <c r="A15" s="1" t="s">
        <v>4</v>
      </c>
      <c r="B15" s="1">
        <v>28</v>
      </c>
      <c r="C15" s="1">
        <v>19</v>
      </c>
      <c r="D15" s="1">
        <v>9</v>
      </c>
      <c r="E15" s="2">
        <v>67.857142857142861</v>
      </c>
    </row>
    <row r="16" spans="1:5" ht="20.100000000000001" customHeight="1" x14ac:dyDescent="0.25">
      <c r="A16" s="1" t="s">
        <v>3</v>
      </c>
      <c r="B16" s="1">
        <v>20</v>
      </c>
      <c r="C16" s="1">
        <v>9</v>
      </c>
      <c r="D16" s="1">
        <v>11</v>
      </c>
      <c r="E16" s="2">
        <v>45</v>
      </c>
    </row>
    <row r="17" spans="1:5" ht="20.100000000000001" customHeight="1" x14ac:dyDescent="0.25">
      <c r="A17" s="1" t="s">
        <v>24</v>
      </c>
      <c r="B17" s="1">
        <v>20</v>
      </c>
      <c r="C17" s="1">
        <v>9</v>
      </c>
      <c r="D17" s="1">
        <v>11</v>
      </c>
      <c r="E17" s="2">
        <v>45</v>
      </c>
    </row>
    <row r="18" spans="1:5" ht="20.100000000000001" customHeight="1" x14ac:dyDescent="0.25">
      <c r="A18" s="1" t="s">
        <v>26</v>
      </c>
      <c r="B18" s="1">
        <v>24</v>
      </c>
      <c r="C18" s="1">
        <v>10</v>
      </c>
      <c r="D18" s="1">
        <v>14</v>
      </c>
      <c r="E18" s="2">
        <v>41.666666666666671</v>
      </c>
    </row>
    <row r="19" spans="1:5" ht="20.100000000000001" customHeight="1" x14ac:dyDescent="0.25"/>
    <row r="20" spans="1:5" ht="20.100000000000001" customHeight="1" x14ac:dyDescent="0.25"/>
    <row r="21" spans="1:5" ht="20.100000000000001" customHeight="1" x14ac:dyDescent="0.25"/>
    <row r="22" spans="1:5" ht="20.100000000000001" customHeight="1" x14ac:dyDescent="0.25"/>
  </sheetData>
  <sortState xmlns:xlrd2="http://schemas.microsoft.com/office/spreadsheetml/2017/richdata2" ref="A2:E18">
    <sortCondition descending="1" ref="E2:E18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meetings</vt:lpstr>
      <vt:lpstr>How travelled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Lisa O'Sullivan</cp:lastModifiedBy>
  <cp:lastPrinted>2022-05-10T15:05:50Z</cp:lastPrinted>
  <dcterms:created xsi:type="dcterms:W3CDTF">2018-08-30T08:18:08Z</dcterms:created>
  <dcterms:modified xsi:type="dcterms:W3CDTF">2024-08-13T09:03:07Z</dcterms:modified>
</cp:coreProperties>
</file>